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5"/>
  </bookViews>
  <sheets>
    <sheet name="Горнолыжный" sheetId="2" r:id="rId1"/>
    <sheet name="Сноубординг" sheetId="3" r:id="rId2"/>
    <sheet name="Конькобежный" sheetId="5" r:id="rId3"/>
    <sheet name="Лыжные гонки" sheetId="9" r:id="rId4"/>
    <sheet name="Сводная" sheetId="8" r:id="rId5"/>
    <sheet name="Районы" sheetId="10" r:id="rId6"/>
  </sheets>
  <definedNames>
    <definedName name="_xlnm._FilterDatabase" localSheetId="0" hidden="1">Горнолыжный!$A$47:$J$63</definedName>
    <definedName name="_xlnm.Print_Area" localSheetId="0">Горнолыжный!$A$1:$J$64</definedName>
    <definedName name="_xlnm.Print_Area" localSheetId="2">Конькобежный!$A$1:$H$34</definedName>
    <definedName name="_xlnm.Print_Area" localSheetId="3">'Лыжные гонки'!$A$1:$D$17</definedName>
    <definedName name="_xlnm.Print_Area" localSheetId="4">Сводная!$A$1:$S$33</definedName>
    <definedName name="_xlnm.Print_Area" localSheetId="1">Сноубординг!$A$1:$J$30</definedName>
  </definedNames>
  <calcPr calcId="145621"/>
</workbook>
</file>

<file path=xl/calcChain.xml><?xml version="1.0" encoding="utf-8"?>
<calcChain xmlns="http://schemas.openxmlformats.org/spreadsheetml/2006/main">
  <c r="D11" i="10" l="1"/>
  <c r="D12" i="10" s="1"/>
  <c r="D13" i="10" s="1"/>
  <c r="D14" i="10" s="1"/>
  <c r="D15" i="10" s="1"/>
  <c r="D10" i="10"/>
  <c r="A11" i="10"/>
  <c r="A12" i="10" s="1"/>
  <c r="A13" i="10" s="1"/>
  <c r="A14" i="10" s="1"/>
  <c r="A15" i="10" s="1"/>
  <c r="A10" i="10"/>
  <c r="R26" i="8"/>
  <c r="R25" i="8"/>
  <c r="R24" i="8"/>
  <c r="R23" i="8"/>
  <c r="R21" i="8"/>
  <c r="R22" i="8"/>
  <c r="R20" i="8"/>
  <c r="R19" i="8"/>
  <c r="R18" i="8"/>
  <c r="R17" i="8"/>
  <c r="R16" i="8"/>
  <c r="R15" i="8"/>
  <c r="R13" i="8"/>
  <c r="R14" i="8"/>
  <c r="R12" i="8"/>
  <c r="R11" i="8"/>
  <c r="R10" i="8"/>
  <c r="R9" i="8"/>
  <c r="A9" i="8"/>
  <c r="A10" i="8" s="1"/>
  <c r="A11" i="8" s="1"/>
  <c r="A12" i="8" s="1"/>
  <c r="A13" i="8" s="1"/>
  <c r="A14" i="8" s="1"/>
  <c r="A15" i="8" s="1"/>
  <c r="A16" i="8" s="1"/>
  <c r="A17" i="8" s="1"/>
  <c r="R8" i="8"/>
  <c r="G39" i="2"/>
  <c r="G55" i="2"/>
  <c r="G43" i="2"/>
  <c r="G27" i="2"/>
  <c r="G52" i="2"/>
  <c r="G53" i="2"/>
  <c r="G20" i="2"/>
  <c r="G17" i="2"/>
  <c r="G22" i="2"/>
  <c r="G49" i="2"/>
  <c r="G51" i="2"/>
  <c r="G35" i="2"/>
  <c r="G26" i="2"/>
  <c r="G58" i="2"/>
  <c r="G32" i="2"/>
  <c r="G44" i="2"/>
  <c r="G60" i="2"/>
  <c r="G48" i="2"/>
  <c r="G37" i="2"/>
  <c r="G47" i="2"/>
  <c r="G45" i="2"/>
  <c r="G9" i="2"/>
  <c r="G31" i="2"/>
  <c r="G41" i="2"/>
  <c r="G24" i="2"/>
  <c r="G12" i="2"/>
  <c r="G30" i="2"/>
  <c r="G40" i="2"/>
  <c r="G16" i="2"/>
  <c r="G36" i="2"/>
  <c r="G50" i="2"/>
  <c r="G18" i="2"/>
  <c r="G25" i="2"/>
  <c r="G10" i="2"/>
  <c r="G8" i="2"/>
  <c r="G14" i="2"/>
  <c r="G13" i="2"/>
  <c r="G21" i="2"/>
  <c r="G28" i="2"/>
  <c r="G11" i="2"/>
  <c r="G29" i="2"/>
  <c r="G64" i="2"/>
  <c r="G33" i="2"/>
  <c r="G46" i="2"/>
  <c r="G59" i="2"/>
  <c r="G15" i="2"/>
  <c r="G42" i="2"/>
  <c r="G38" i="2"/>
  <c r="G23" i="2"/>
  <c r="G19" i="2"/>
  <c r="I19" i="3"/>
  <c r="G30" i="3"/>
  <c r="G25" i="3"/>
  <c r="G17" i="3"/>
  <c r="G21" i="3"/>
  <c r="G10" i="3"/>
  <c r="G15" i="3"/>
  <c r="G19" i="3"/>
  <c r="G12" i="3"/>
  <c r="G13" i="3"/>
  <c r="G29" i="3"/>
  <c r="G27" i="3"/>
  <c r="G14" i="3"/>
  <c r="G16" i="3"/>
  <c r="G24" i="3"/>
  <c r="G22" i="3"/>
  <c r="G18" i="3"/>
  <c r="G20" i="3"/>
  <c r="G9" i="3"/>
  <c r="G11" i="3"/>
  <c r="G8" i="3"/>
  <c r="G24" i="5"/>
  <c r="A8" i="9"/>
  <c r="A9" i="9" s="1"/>
  <c r="A10" i="9" s="1"/>
  <c r="A11" i="9" s="1"/>
  <c r="A12" i="9" s="1"/>
  <c r="A13" i="9" s="1"/>
  <c r="A14" i="9" s="1"/>
  <c r="A15" i="9" s="1"/>
  <c r="A16" i="9" s="1"/>
  <c r="A17" i="9" s="1"/>
  <c r="I56" i="2"/>
  <c r="I55" i="2"/>
  <c r="I34" i="2"/>
  <c r="I64" i="2"/>
  <c r="I47" i="2"/>
  <c r="I60" i="2"/>
  <c r="I24" i="2"/>
  <c r="I25" i="3"/>
  <c r="I12" i="3"/>
  <c r="I30" i="3"/>
  <c r="I8" i="3"/>
  <c r="G22" i="5"/>
  <c r="G32" i="5"/>
  <c r="G27" i="5"/>
  <c r="G33" i="5"/>
  <c r="G29" i="5"/>
  <c r="I20" i="2"/>
  <c r="I43" i="2"/>
  <c r="I30" i="2"/>
  <c r="I8" i="2"/>
  <c r="I12" i="2"/>
  <c r="I39" i="2"/>
  <c r="I51" i="2"/>
  <c r="I16" i="2"/>
  <c r="G13" i="5"/>
  <c r="G19" i="5"/>
  <c r="G7" i="5"/>
  <c r="G16" i="5"/>
  <c r="G10" i="5"/>
  <c r="I26" i="3"/>
  <c r="I17" i="3"/>
  <c r="I28" i="3"/>
  <c r="I15" i="3"/>
  <c r="I21" i="3"/>
  <c r="I23" i="3"/>
  <c r="I10" i="3"/>
  <c r="R27" i="8"/>
  <c r="R32" i="8"/>
  <c r="R31" i="8"/>
  <c r="R29" i="8"/>
  <c r="R28" i="8"/>
  <c r="R33" i="8"/>
  <c r="R30" i="8"/>
  <c r="A18" i="8" l="1"/>
  <c r="A19" i="8" s="1"/>
  <c r="A20" i="8" s="1"/>
  <c r="A21" i="8" l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</calcChain>
</file>

<file path=xl/sharedStrings.xml><?xml version="1.0" encoding="utf-8"?>
<sst xmlns="http://schemas.openxmlformats.org/spreadsheetml/2006/main" count="693" uniqueCount="330">
  <si>
    <t>I зимние Уфимские Корпоративные Игры на Кубок главы Администрации ГО г.Уфа</t>
  </si>
  <si>
    <t>№</t>
  </si>
  <si>
    <t>Пол</t>
  </si>
  <si>
    <t>в рамках Фестиваля спорта "Уфа - спортивная столица"</t>
  </si>
  <si>
    <t>16 марта 2013 г.</t>
  </si>
  <si>
    <t>М</t>
  </si>
  <si>
    <t>Ж</t>
  </si>
  <si>
    <t>Наименование предприятия</t>
  </si>
  <si>
    <t>Виды спорта</t>
  </si>
  <si>
    <t>Лыжные гонки</t>
  </si>
  <si>
    <t>Горнолыжный спорт</t>
  </si>
  <si>
    <t>Сноуборд</t>
  </si>
  <si>
    <t>Конькобежный спорт</t>
  </si>
  <si>
    <t>Хоккей в валенках</t>
  </si>
  <si>
    <t>Пейнтбол</t>
  </si>
  <si>
    <t>Место</t>
  </si>
  <si>
    <t>Баллы</t>
  </si>
  <si>
    <t>Итого баллов</t>
  </si>
  <si>
    <t>ОАО АНК "Башнефть"</t>
  </si>
  <si>
    <t>МУП "ИСК г.Уфы"</t>
  </si>
  <si>
    <t>Администрация Калининского р-на ГО г.Уфа РБ</t>
  </si>
  <si>
    <t>ОАО УНПП "Молния"</t>
  </si>
  <si>
    <t>ЗАО "Форвард"</t>
  </si>
  <si>
    <t>ООО "БашРТС"</t>
  </si>
  <si>
    <t>ЗАО ПИ "БашкирГражданПроект"</t>
  </si>
  <si>
    <t>ООО "Газпром трансгаз Уфа"</t>
  </si>
  <si>
    <t>МУП "Спецавтохозяйство по уборке города"</t>
  </si>
  <si>
    <t>ОАО "УППО"</t>
  </si>
  <si>
    <t>ОАО Уфимское хлебообъединение "Восход"</t>
  </si>
  <si>
    <t>ОАО "Башнефтегеофизика"</t>
  </si>
  <si>
    <t>БСТ</t>
  </si>
  <si>
    <t>Администрация Октябрьского р-на ГО г.Уфа РБ</t>
  </si>
  <si>
    <t>Филиал ОАО "Газ-Сервис" "Уфагаз"</t>
  </si>
  <si>
    <t>Эксплуатационное вагонное депо Дема</t>
  </si>
  <si>
    <t>Филиал ОАО "СО ЕЭС" Башкирское РДУ</t>
  </si>
  <si>
    <t>ГОРНОЛЫЖНЫЙ СПОРТ</t>
  </si>
  <si>
    <t>Ф.И.</t>
  </si>
  <si>
    <t>Результат</t>
  </si>
  <si>
    <t>1 попытка</t>
  </si>
  <si>
    <t>2 попытка</t>
  </si>
  <si>
    <t>Лучший результат</t>
  </si>
  <si>
    <t>Место (личное)</t>
  </si>
  <si>
    <t>Сумма мест</t>
  </si>
  <si>
    <t>Место (командное)</t>
  </si>
  <si>
    <t>Башкирское отделение №8598 Сбербанка России</t>
  </si>
  <si>
    <t>МБУЗ КГБ №10 г.Уфа</t>
  </si>
  <si>
    <t>Букреев Григорий</t>
  </si>
  <si>
    <t>Панкевич Игорь</t>
  </si>
  <si>
    <t>Душина Людмила</t>
  </si>
  <si>
    <t>Шмаль Анна</t>
  </si>
  <si>
    <t>СНОУБОРДИНГ</t>
  </si>
  <si>
    <t>КОНЬКОБЕЖНЫЙ СПОРТ</t>
  </si>
  <si>
    <t>Бочкарев Константин</t>
  </si>
  <si>
    <t>Гуров Александр</t>
  </si>
  <si>
    <t>Долгополик Анатолий</t>
  </si>
  <si>
    <t>Ильин Леонид</t>
  </si>
  <si>
    <t>Саньяров Искандар</t>
  </si>
  <si>
    <t>Мустафин Арсень</t>
  </si>
  <si>
    <t>Мулланурова Рида</t>
  </si>
  <si>
    <t>Волочай Елена</t>
  </si>
  <si>
    <t>Хакова Дина</t>
  </si>
  <si>
    <t>Тух Андрей</t>
  </si>
  <si>
    <t>Галин Руслан</t>
  </si>
  <si>
    <t>Батуринец Юрий</t>
  </si>
  <si>
    <t>Юрин Михаил</t>
  </si>
  <si>
    <t>Рыков Вячеслав</t>
  </si>
  <si>
    <t>Ямалов Ильдар</t>
  </si>
  <si>
    <t>Молокова Татьяна</t>
  </si>
  <si>
    <t>Кунафин Филюс</t>
  </si>
  <si>
    <t>Сабитов Ирик</t>
  </si>
  <si>
    <t>Радыгин Анатолий</t>
  </si>
  <si>
    <t>Юсупов Рафаэль</t>
  </si>
  <si>
    <t>Михайлова Яна</t>
  </si>
  <si>
    <t>Немчинов Данил</t>
  </si>
  <si>
    <t>Суетин Алексей</t>
  </si>
  <si>
    <t>Дьяченко Георгий</t>
  </si>
  <si>
    <t>Шакирова Гульфия</t>
  </si>
  <si>
    <t>Ишмухаметов А.</t>
  </si>
  <si>
    <t>Насыртдинова Р.</t>
  </si>
  <si>
    <t>Михайлов Сергей</t>
  </si>
  <si>
    <t>Габдуллина Анна</t>
  </si>
  <si>
    <t>Бирюков Игорь</t>
  </si>
  <si>
    <t>Литвинчук Владислав</t>
  </si>
  <si>
    <t>Валиуллин Булат</t>
  </si>
  <si>
    <t>Александрова Мария</t>
  </si>
  <si>
    <t>Домбровский Вадим</t>
  </si>
  <si>
    <t>Ильин Сергей</t>
  </si>
  <si>
    <t>Галин Эдуард</t>
  </si>
  <si>
    <t>Курамшина Екатерина</t>
  </si>
  <si>
    <t>Гилев Денис</t>
  </si>
  <si>
    <t>Казакова Олеся</t>
  </si>
  <si>
    <t>Андреев Максим</t>
  </si>
  <si>
    <t>Левашов Ярослав</t>
  </si>
  <si>
    <t>Шарафиева Ляйсан</t>
  </si>
  <si>
    <t>Кадала Олег</t>
  </si>
  <si>
    <t>Башаров Альберт</t>
  </si>
  <si>
    <t>Александров Александр</t>
  </si>
  <si>
    <t>Сергейчук Денис</t>
  </si>
  <si>
    <t>Галимзянов Артур</t>
  </si>
  <si>
    <t>Тарбиева Екатерина</t>
  </si>
  <si>
    <t>Королев Олег</t>
  </si>
  <si>
    <t>Волкова Ксения</t>
  </si>
  <si>
    <t>Налимов Никита</t>
  </si>
  <si>
    <t>Мишучкова Гузель</t>
  </si>
  <si>
    <t>Доронин Евгений</t>
  </si>
  <si>
    <t>Бикметов Артур</t>
  </si>
  <si>
    <t>Ахметзянов Руслан</t>
  </si>
  <si>
    <t>Янышева Юлия</t>
  </si>
  <si>
    <t>Сафронов Георгий</t>
  </si>
  <si>
    <t>Каленов Антон</t>
  </si>
  <si>
    <t>Каюмов Азат</t>
  </si>
  <si>
    <t>Мироненко Наталья</t>
  </si>
  <si>
    <t>Апеев Андрей</t>
  </si>
  <si>
    <t>Сорокина Вера</t>
  </si>
  <si>
    <t>ОАО "Банк Уралсиб"</t>
  </si>
  <si>
    <t>Замараев Антон</t>
  </si>
  <si>
    <t>Кадрмухаметов Марат</t>
  </si>
  <si>
    <t>Абзалилов Тимур</t>
  </si>
  <si>
    <t>Берг Эдуард</t>
  </si>
  <si>
    <t>Балтинский Андрей</t>
  </si>
  <si>
    <t>Гайнуллина Элина</t>
  </si>
  <si>
    <t>Набатова Наталья</t>
  </si>
  <si>
    <t>Бикметова Инна</t>
  </si>
  <si>
    <t>Рахматуллин Азат</t>
  </si>
  <si>
    <t>Мусина Дарья</t>
  </si>
  <si>
    <t>Файрушин Эраст</t>
  </si>
  <si>
    <t>Первушина Татьяна</t>
  </si>
  <si>
    <t>ГБУЗ РБ ГКБ №21 г.Уфа</t>
  </si>
  <si>
    <t>Лопатин Денис</t>
  </si>
  <si>
    <t>Абдрашитов Тимур</t>
  </si>
  <si>
    <t>Файзуллин Аяз</t>
  </si>
  <si>
    <t>Калиничева Анна</t>
  </si>
  <si>
    <t>Азаматов Рамиль</t>
  </si>
  <si>
    <t>Дулатов Марат</t>
  </si>
  <si>
    <t>Костарева Диана</t>
  </si>
  <si>
    <t>Шаймарданова Альбина</t>
  </si>
  <si>
    <t>Саламатова Айгуль</t>
  </si>
  <si>
    <t>Вершинин Александр</t>
  </si>
  <si>
    <t>Бикбулатов Алик</t>
  </si>
  <si>
    <t>Блощицын Андрей</t>
  </si>
  <si>
    <t>Жесткова Александра</t>
  </si>
  <si>
    <t>БГТ оперы и балета</t>
  </si>
  <si>
    <t>ОАО "Уфимский комбинат хлебопродуктов"</t>
  </si>
  <si>
    <t>ОАО МТУ "Кристалл"</t>
  </si>
  <si>
    <t>Островская Надежда</t>
  </si>
  <si>
    <t>Зарипова Алина</t>
  </si>
  <si>
    <t>Болельщики</t>
  </si>
  <si>
    <t>Руководители</t>
  </si>
  <si>
    <t>Филиал "Уфагипротрубопровод"</t>
  </si>
  <si>
    <t>Ахметов Альберт</t>
  </si>
  <si>
    <t>Аюпов Тагир</t>
  </si>
  <si>
    <t>Файзуллин Айрат</t>
  </si>
  <si>
    <t>Завьялова Елена</t>
  </si>
  <si>
    <t>Администрация Советского р-на ГО г.Уфа РБ</t>
  </si>
  <si>
    <t>Камалтдинов Рустем</t>
  </si>
  <si>
    <t>Хабибуллин Тимур</t>
  </si>
  <si>
    <t>не участ.</t>
  </si>
  <si>
    <t>Карева Ольга</t>
  </si>
  <si>
    <t>Гиниятуллин Тимур</t>
  </si>
  <si>
    <t>н/ф</t>
  </si>
  <si>
    <t>Мухаметзянова Альфия</t>
  </si>
  <si>
    <t>Сагитов Марат</t>
  </si>
  <si>
    <t>Гаврилов Вячеслав</t>
  </si>
  <si>
    <t>ЛЫЖНЫЕ ГОНКИ (ЭСТАФЕТА)</t>
  </si>
  <si>
    <t>1:05.9</t>
  </si>
  <si>
    <t>0:38.7</t>
  </si>
  <si>
    <t>1:07.8</t>
  </si>
  <si>
    <t>0:55.1</t>
  </si>
  <si>
    <t>1:21.3</t>
  </si>
  <si>
    <t>1:03.1</t>
  </si>
  <si>
    <t>1:19.2</t>
  </si>
  <si>
    <t>1:11.5</t>
  </si>
  <si>
    <t>1:12.3</t>
  </si>
  <si>
    <t>2:32.1</t>
  </si>
  <si>
    <t>1:16.4</t>
  </si>
  <si>
    <t>1:02.7</t>
  </si>
  <si>
    <t>1:37.8</t>
  </si>
  <si>
    <t>1:32.9</t>
  </si>
  <si>
    <t>1:01.6</t>
  </si>
  <si>
    <t>1:21.0</t>
  </si>
  <si>
    <t>1:26.8</t>
  </si>
  <si>
    <t>2:05.7</t>
  </si>
  <si>
    <t>1:46.2</t>
  </si>
  <si>
    <t>1:06.0</t>
  </si>
  <si>
    <t>1:36.6</t>
  </si>
  <si>
    <t>1:28.0</t>
  </si>
  <si>
    <t>1:40.5</t>
  </si>
  <si>
    <t>1:06.9</t>
  </si>
  <si>
    <t>1:27.8</t>
  </si>
  <si>
    <t>1:30.1</t>
  </si>
  <si>
    <t>2:37.0</t>
  </si>
  <si>
    <t>1:12.7</t>
  </si>
  <si>
    <t>0:44.07</t>
  </si>
  <si>
    <t>0:41.69</t>
  </si>
  <si>
    <t>0:48.27</t>
  </si>
  <si>
    <t>0:51.76</t>
  </si>
  <si>
    <t>0:53.80</t>
  </si>
  <si>
    <t>0:48.75</t>
  </si>
  <si>
    <t>0:57.42</t>
  </si>
  <si>
    <t>д/к</t>
  </si>
  <si>
    <t>1:06.38</t>
  </si>
  <si>
    <t>0:57.58</t>
  </si>
  <si>
    <t>1:03.21</t>
  </si>
  <si>
    <t>1:02.16</t>
  </si>
  <si>
    <t>1:08.85</t>
  </si>
  <si>
    <t>1:04.11</t>
  </si>
  <si>
    <t>1:17.69</t>
  </si>
  <si>
    <t>0:59.73</t>
  </si>
  <si>
    <t>1:08.18</t>
  </si>
  <si>
    <t>1:12.94</t>
  </si>
  <si>
    <t>1:33.54</t>
  </si>
  <si>
    <t>1:29.84</t>
  </si>
  <si>
    <t>2:43.90</t>
  </si>
  <si>
    <t>1:53.29</t>
  </si>
  <si>
    <t>0:43.45</t>
  </si>
  <si>
    <t>0:43.24</t>
  </si>
  <si>
    <t>0:46.65</t>
  </si>
  <si>
    <t>0:46.22</t>
  </si>
  <si>
    <t>1:03.96</t>
  </si>
  <si>
    <t>0:51.60</t>
  </si>
  <si>
    <t>0:48.74</t>
  </si>
  <si>
    <t>0:55.91</t>
  </si>
  <si>
    <t>0:47.43</t>
  </si>
  <si>
    <t>0:56.60</t>
  </si>
  <si>
    <t>0:53.93</t>
  </si>
  <si>
    <t>1:00.47</t>
  </si>
  <si>
    <t>0:57.59</t>
  </si>
  <si>
    <t>0:59.65</t>
  </si>
  <si>
    <t>1:36.15</t>
  </si>
  <si>
    <t>0:32.37</t>
  </si>
  <si>
    <t>0:33.24</t>
  </si>
  <si>
    <t>0:36.66</t>
  </si>
  <si>
    <t>0:36.47</t>
  </si>
  <si>
    <t>0:41.71</t>
  </si>
  <si>
    <t>0:39.07</t>
  </si>
  <si>
    <t>0:43.02</t>
  </si>
  <si>
    <t>0:45.18</t>
  </si>
  <si>
    <t>0:43.34</t>
  </si>
  <si>
    <t>0:46.58</t>
  </si>
  <si>
    <t>0:44.49</t>
  </si>
  <si>
    <t>0:47.62</t>
  </si>
  <si>
    <t>0:46.86</t>
  </si>
  <si>
    <t>0:52.72</t>
  </si>
  <si>
    <t>0:50.32</t>
  </si>
  <si>
    <t>1:08.29</t>
  </si>
  <si>
    <t>1:01.09</t>
  </si>
  <si>
    <t>0:55.13</t>
  </si>
  <si>
    <t>0:39.88</t>
  </si>
  <si>
    <t>1:47.78</t>
  </si>
  <si>
    <t>1:15.25</t>
  </si>
  <si>
    <t>1:37.89</t>
  </si>
  <si>
    <t>н/с</t>
  </si>
  <si>
    <t>0:28.71</t>
  </si>
  <si>
    <t>0:28.05</t>
  </si>
  <si>
    <t>0:30.25</t>
  </si>
  <si>
    <t>0:30.18</t>
  </si>
  <si>
    <t>0:31.27</t>
  </si>
  <si>
    <t>0:32.16</t>
  </si>
  <si>
    <t>0:36.63</t>
  </si>
  <si>
    <t>0:35.48</t>
  </si>
  <si>
    <t>0:36.46</t>
  </si>
  <si>
    <t>0:43.37</t>
  </si>
  <si>
    <t>0:33.99</t>
  </si>
  <si>
    <t>0:39.27</t>
  </si>
  <si>
    <t>0:38.28</t>
  </si>
  <si>
    <t>0:39.13</t>
  </si>
  <si>
    <t>0:39.17</t>
  </si>
  <si>
    <t>0:40.74</t>
  </si>
  <si>
    <t>0:38.22</t>
  </si>
  <si>
    <t>0:41.28</t>
  </si>
  <si>
    <t>0:39.76</t>
  </si>
  <si>
    <t>0:41.99</t>
  </si>
  <si>
    <t>0:39.84</t>
  </si>
  <si>
    <t>0:42.59</t>
  </si>
  <si>
    <t>0:41.27</t>
  </si>
  <si>
    <t>0:42.28</t>
  </si>
  <si>
    <t>0:42.27</t>
  </si>
  <si>
    <t>0:43.04</t>
  </si>
  <si>
    <t>0:41.87</t>
  </si>
  <si>
    <t>0:42.86</t>
  </si>
  <si>
    <t>0:42.17</t>
  </si>
  <si>
    <t>0:38.60</t>
  </si>
  <si>
    <t>0:47.40</t>
  </si>
  <si>
    <t>0:44.94</t>
  </si>
  <si>
    <t>0:43.64</t>
  </si>
  <si>
    <t>0:49.77</t>
  </si>
  <si>
    <t>0:45.36</t>
  </si>
  <si>
    <t>0:43.88</t>
  </si>
  <si>
    <t>0:46.20</t>
  </si>
  <si>
    <t>0:44.45</t>
  </si>
  <si>
    <t>0:46.83</t>
  </si>
  <si>
    <t>0:44.12</t>
  </si>
  <si>
    <t>0:46.31</t>
  </si>
  <si>
    <t>0:45.00</t>
  </si>
  <si>
    <t>0:44.97</t>
  </si>
  <si>
    <t>0:47.23</t>
  </si>
  <si>
    <t>0:48.10</t>
  </si>
  <si>
    <t>0:44.90</t>
  </si>
  <si>
    <t>0:46.85</t>
  </si>
  <si>
    <t>0:47.33</t>
  </si>
  <si>
    <t>0:48.65</t>
  </si>
  <si>
    <t>0:47.15</t>
  </si>
  <si>
    <t>0:47.96</t>
  </si>
  <si>
    <t>0:47.92</t>
  </si>
  <si>
    <t>0:43.15</t>
  </si>
  <si>
    <t>0:54.51</t>
  </si>
  <si>
    <t>0:51.31</t>
  </si>
  <si>
    <t>0:50.87</t>
  </si>
  <si>
    <t>0:53.09</t>
  </si>
  <si>
    <t>0:53.57</t>
  </si>
  <si>
    <t>0:46.23</t>
  </si>
  <si>
    <t>1:04.27</t>
  </si>
  <si>
    <t>0:42.91</t>
  </si>
  <si>
    <t>0:46.03</t>
  </si>
  <si>
    <t>0:39.48</t>
  </si>
  <si>
    <t>0:52.90</t>
  </si>
  <si>
    <t>0:43.19</t>
  </si>
  <si>
    <t>Зубаиров Ринат</t>
  </si>
  <si>
    <t>Орлов Алексей</t>
  </si>
  <si>
    <t>СВОДНЫЙ ПРОТОКОЛ</t>
  </si>
  <si>
    <t>Район города</t>
  </si>
  <si>
    <t>Демский</t>
  </si>
  <si>
    <t>Октябрьский</t>
  </si>
  <si>
    <t>Калининский</t>
  </si>
  <si>
    <t>Советский</t>
  </si>
  <si>
    <t>Ленинский</t>
  </si>
  <si>
    <t>Кировский</t>
  </si>
  <si>
    <t>Орджоникидзевский</t>
  </si>
  <si>
    <t>Орджоник.</t>
  </si>
  <si>
    <t>Команда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</si>
</sst>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F400]h:mm:ss\ AM/PM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0" xfId="0" applyFont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0" fontId="1" fillId="2" borderId="12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/>
    </xf>
    <xf numFmtId="0" fontId="3" fillId="0" borderId="0" xfId="0" applyFont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left" vertical="top"/>
    </xf>
    <xf numFmtId="0" fontId="1" fillId="2" borderId="17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1" fillId="2" borderId="36" xfId="0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 vertical="top"/>
    </xf>
    <xf numFmtId="0" fontId="1" fillId="0" borderId="35" xfId="0" applyFont="1" applyBorder="1" applyAlignment="1">
      <alignment horizontal="center" vertical="top"/>
    </xf>
    <xf numFmtId="164" fontId="1" fillId="0" borderId="35" xfId="0" applyNumberFormat="1" applyFont="1" applyBorder="1" applyAlignment="1">
      <alignment horizontal="center" vertical="top"/>
    </xf>
    <xf numFmtId="0" fontId="1" fillId="0" borderId="45" xfId="0" applyFont="1" applyBorder="1" applyAlignment="1">
      <alignment vertical="top"/>
    </xf>
    <xf numFmtId="0" fontId="1" fillId="0" borderId="45" xfId="0" applyFont="1" applyBorder="1" applyAlignment="1">
      <alignment horizontal="center" vertical="top"/>
    </xf>
    <xf numFmtId="164" fontId="1" fillId="0" borderId="45" xfId="0" applyNumberFormat="1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164" fontId="1" fillId="0" borderId="8" xfId="0" applyNumberFormat="1" applyFont="1" applyBorder="1" applyAlignment="1">
      <alignment horizontal="center" vertical="top"/>
    </xf>
    <xf numFmtId="0" fontId="1" fillId="2" borderId="17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vertical="top"/>
    </xf>
    <xf numFmtId="164" fontId="1" fillId="2" borderId="18" xfId="0" applyNumberFormat="1" applyFont="1" applyFill="1" applyBorder="1" applyAlignment="1">
      <alignment horizontal="center" vertical="top"/>
    </xf>
    <xf numFmtId="0" fontId="1" fillId="2" borderId="47" xfId="0" applyFont="1" applyFill="1" applyBorder="1" applyAlignment="1">
      <alignment horizontal="center" vertical="top"/>
    </xf>
    <xf numFmtId="0" fontId="1" fillId="3" borderId="45" xfId="0" applyFont="1" applyFill="1" applyBorder="1" applyAlignment="1">
      <alignment vertical="top"/>
    </xf>
    <xf numFmtId="0" fontId="1" fillId="3" borderId="45" xfId="0" applyFont="1" applyFill="1" applyBorder="1" applyAlignment="1">
      <alignment horizontal="center" vertical="top"/>
    </xf>
    <xf numFmtId="164" fontId="1" fillId="3" borderId="45" xfId="0" applyNumberFormat="1" applyFont="1" applyFill="1" applyBorder="1" applyAlignment="1">
      <alignment horizontal="center" vertical="top"/>
    </xf>
    <xf numFmtId="164" fontId="1" fillId="0" borderId="35" xfId="1" applyNumberFormat="1" applyFont="1" applyBorder="1" applyAlignment="1">
      <alignment horizontal="center" vertical="top"/>
    </xf>
    <xf numFmtId="0" fontId="1" fillId="3" borderId="35" xfId="0" applyFont="1" applyFill="1" applyBorder="1" applyAlignment="1">
      <alignment vertical="top"/>
    </xf>
    <xf numFmtId="0" fontId="1" fillId="3" borderId="35" xfId="0" applyFont="1" applyFill="1" applyBorder="1" applyAlignment="1">
      <alignment horizontal="center" vertical="top"/>
    </xf>
    <xf numFmtId="164" fontId="1" fillId="3" borderId="35" xfId="0" applyNumberFormat="1" applyFont="1" applyFill="1" applyBorder="1" applyAlignment="1">
      <alignment horizontal="center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vertical="top"/>
    </xf>
    <xf numFmtId="0" fontId="1" fillId="0" borderId="44" xfId="0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3" borderId="3" xfId="0" applyFont="1" applyFill="1" applyBorder="1" applyAlignment="1">
      <alignment vertical="top"/>
    </xf>
    <xf numFmtId="0" fontId="1" fillId="3" borderId="3" xfId="0" applyFont="1" applyFill="1" applyBorder="1" applyAlignment="1">
      <alignment horizontal="center" vertical="top"/>
    </xf>
    <xf numFmtId="164" fontId="1" fillId="3" borderId="3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vertical="top"/>
    </xf>
    <xf numFmtId="0" fontId="1" fillId="2" borderId="35" xfId="0" applyFont="1" applyFill="1" applyBorder="1" applyAlignment="1">
      <alignment horizontal="center" vertical="top"/>
    </xf>
    <xf numFmtId="164" fontId="1" fillId="2" borderId="35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2" borderId="44" xfId="0" applyFont="1" applyFill="1" applyBorder="1" applyAlignment="1">
      <alignment vertical="top"/>
    </xf>
    <xf numFmtId="0" fontId="1" fillId="2" borderId="6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left" vertical="top"/>
    </xf>
    <xf numFmtId="0" fontId="1" fillId="2" borderId="46" xfId="0" applyFont="1" applyFill="1" applyBorder="1" applyAlignment="1">
      <alignment horizontal="center" vertical="top"/>
    </xf>
    <xf numFmtId="0" fontId="1" fillId="2" borderId="45" xfId="0" applyFont="1" applyFill="1" applyBorder="1" applyAlignment="1">
      <alignment horizontal="left" vertical="top"/>
    </xf>
    <xf numFmtId="2" fontId="1" fillId="2" borderId="45" xfId="0" applyNumberFormat="1" applyFont="1" applyFill="1" applyBorder="1" applyAlignment="1">
      <alignment horizontal="center" vertical="top"/>
    </xf>
    <xf numFmtId="2" fontId="1" fillId="2" borderId="8" xfId="0" applyNumberFormat="1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2" borderId="35" xfId="0" applyFont="1" applyFill="1" applyBorder="1" applyAlignment="1">
      <alignment vertical="top"/>
    </xf>
    <xf numFmtId="0" fontId="4" fillId="3" borderId="45" xfId="0" applyFont="1" applyFill="1" applyBorder="1" applyAlignment="1">
      <alignment vertical="top"/>
    </xf>
    <xf numFmtId="0" fontId="4" fillId="3" borderId="45" xfId="0" applyFont="1" applyFill="1" applyBorder="1" applyAlignment="1">
      <alignment horizontal="center" vertical="top"/>
    </xf>
    <xf numFmtId="164" fontId="4" fillId="3" borderId="45" xfId="0" applyNumberFormat="1" applyFont="1" applyFill="1" applyBorder="1" applyAlignment="1">
      <alignment horizontal="center" vertical="top"/>
    </xf>
    <xf numFmtId="164" fontId="1" fillId="2" borderId="45" xfId="0" applyNumberFormat="1" applyFont="1" applyFill="1" applyBorder="1" applyAlignment="1">
      <alignment horizontal="center" vertical="top"/>
    </xf>
    <xf numFmtId="0" fontId="1" fillId="2" borderId="30" xfId="0" applyFont="1" applyFill="1" applyBorder="1" applyAlignment="1">
      <alignment horizontal="left" vertical="top"/>
    </xf>
    <xf numFmtId="0" fontId="1" fillId="2" borderId="41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vertical="top"/>
    </xf>
    <xf numFmtId="0" fontId="4" fillId="2" borderId="36" xfId="0" applyFont="1" applyFill="1" applyBorder="1" applyAlignment="1">
      <alignment horizontal="center" vertical="top"/>
    </xf>
    <xf numFmtId="164" fontId="4" fillId="2" borderId="36" xfId="0" applyNumberFormat="1" applyFont="1" applyFill="1" applyBorder="1" applyAlignment="1">
      <alignment horizontal="center" vertical="top"/>
    </xf>
    <xf numFmtId="0" fontId="1" fillId="3" borderId="18" xfId="0" applyFont="1" applyFill="1" applyBorder="1" applyAlignment="1">
      <alignment vertical="top"/>
    </xf>
    <xf numFmtId="0" fontId="1" fillId="3" borderId="18" xfId="0" applyFont="1" applyFill="1" applyBorder="1" applyAlignment="1">
      <alignment horizontal="center" vertical="top"/>
    </xf>
    <xf numFmtId="164" fontId="1" fillId="3" borderId="18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right" vertical="top"/>
    </xf>
    <xf numFmtId="0" fontId="3" fillId="2" borderId="12" xfId="0" applyFont="1" applyFill="1" applyBorder="1" applyAlignment="1">
      <alignment horizontal="center" vertical="top"/>
    </xf>
    <xf numFmtId="0" fontId="3" fillId="2" borderId="4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43" xfId="0" applyFont="1" applyFill="1" applyBorder="1" applyAlignment="1">
      <alignment horizontal="center" vertical="top"/>
    </xf>
    <xf numFmtId="0" fontId="3" fillId="2" borderId="48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center" vertical="top"/>
    </xf>
    <xf numFmtId="0" fontId="3" fillId="3" borderId="51" xfId="0" applyFont="1" applyFill="1" applyBorder="1" applyAlignment="1">
      <alignment horizontal="center" vertical="top"/>
    </xf>
    <xf numFmtId="0" fontId="3" fillId="3" borderId="49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2" borderId="51" xfId="0" applyFont="1" applyFill="1" applyBorder="1" applyAlignment="1">
      <alignment horizontal="center" vertical="top"/>
    </xf>
    <xf numFmtId="0" fontId="3" fillId="2" borderId="4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52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0" fontId="3" fillId="2" borderId="33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3" borderId="42" xfId="0" applyFont="1" applyFill="1" applyBorder="1" applyAlignment="1">
      <alignment horizontal="center" vertical="top"/>
    </xf>
    <xf numFmtId="0" fontId="1" fillId="2" borderId="36" xfId="0" applyFont="1" applyFill="1" applyBorder="1" applyAlignment="1">
      <alignment horizontal="left" vertical="top"/>
    </xf>
    <xf numFmtId="0" fontId="1" fillId="2" borderId="27" xfId="0" applyFont="1" applyFill="1" applyBorder="1" applyAlignment="1">
      <alignment horizontal="left" vertical="top"/>
    </xf>
    <xf numFmtId="0" fontId="1" fillId="2" borderId="44" xfId="0" applyFont="1" applyFill="1" applyBorder="1" applyAlignment="1">
      <alignment horizontal="left" vertical="top"/>
    </xf>
    <xf numFmtId="0" fontId="1" fillId="2" borderId="38" xfId="0" applyFont="1" applyFill="1" applyBorder="1" applyAlignment="1">
      <alignment horizontal="left" vertical="top"/>
    </xf>
    <xf numFmtId="0" fontId="1" fillId="2" borderId="39" xfId="0" applyFont="1" applyFill="1" applyBorder="1" applyAlignment="1">
      <alignment horizontal="left" vertical="top"/>
    </xf>
    <xf numFmtId="0" fontId="1" fillId="2" borderId="43" xfId="0" applyFont="1" applyFill="1" applyBorder="1" applyAlignment="1">
      <alignment horizontal="left" vertical="top"/>
    </xf>
    <xf numFmtId="0" fontId="1" fillId="2" borderId="36" xfId="0" applyFont="1" applyFill="1" applyBorder="1" applyAlignment="1">
      <alignment horizontal="center" vertical="top"/>
    </xf>
    <xf numFmtId="0" fontId="1" fillId="2" borderId="27" xfId="0" applyFont="1" applyFill="1" applyBorder="1" applyAlignment="1">
      <alignment horizontal="center" vertical="top"/>
    </xf>
    <xf numFmtId="0" fontId="1" fillId="2" borderId="44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37" xfId="0" applyFont="1" applyFill="1" applyBorder="1" applyAlignment="1">
      <alignment horizontal="center" vertical="top"/>
    </xf>
    <xf numFmtId="0" fontId="1" fillId="2" borderId="48" xfId="0" applyFont="1" applyFill="1" applyBorder="1" applyAlignment="1">
      <alignment horizontal="center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3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2" borderId="27" xfId="0" applyFont="1" applyFill="1" applyBorder="1" applyAlignment="1">
      <alignment vertical="top"/>
    </xf>
    <xf numFmtId="0" fontId="0" fillId="0" borderId="27" xfId="0" applyBorder="1"/>
    <xf numFmtId="0" fontId="1" fillId="2" borderId="36" xfId="0" applyFont="1" applyFill="1" applyBorder="1" applyAlignment="1">
      <alignment vertical="top"/>
    </xf>
    <xf numFmtId="0" fontId="1" fillId="2" borderId="44" xfId="0" applyFont="1" applyFill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right" vertical="top"/>
    </xf>
    <xf numFmtId="0" fontId="3" fillId="2" borderId="31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3" fillId="2" borderId="10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center" vertical="top"/>
    </xf>
    <xf numFmtId="0" fontId="3" fillId="2" borderId="36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50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/>
    </xf>
    <xf numFmtId="0" fontId="3" fillId="2" borderId="23" xfId="0" applyFont="1" applyFill="1" applyBorder="1" applyAlignment="1">
      <alignment horizontal="center" vertical="top"/>
    </xf>
    <xf numFmtId="0" fontId="3" fillId="2" borderId="25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4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56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3" fillId="2" borderId="40" xfId="0" applyFont="1" applyFill="1" applyBorder="1" applyAlignment="1">
      <alignment horizontal="left" vertical="top"/>
    </xf>
    <xf numFmtId="0" fontId="3" fillId="2" borderId="57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top"/>
    </xf>
    <xf numFmtId="0" fontId="3" fillId="2" borderId="29" xfId="0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55" xfId="0" applyFont="1" applyFill="1" applyBorder="1" applyAlignment="1">
      <alignment horizontal="center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 vertical="top" wrapText="1"/>
    </xf>
    <xf numFmtId="0" fontId="3" fillId="2" borderId="49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3" fillId="2" borderId="58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center" vertical="top"/>
    </xf>
    <xf numFmtId="0" fontId="3" fillId="2" borderId="50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/>
    </xf>
    <xf numFmtId="0" fontId="7" fillId="2" borderId="2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6" zoomScaleNormal="100" workbookViewId="0">
      <selection activeCell="L12" sqref="L12"/>
    </sheetView>
  </sheetViews>
  <sheetFormatPr defaultRowHeight="14.1" customHeight="1" x14ac:dyDescent="0.25"/>
  <cols>
    <col min="1" max="1" width="3.42578125" style="3" customWidth="1"/>
    <col min="2" max="2" width="46.28515625" style="9" customWidth="1"/>
    <col min="3" max="3" width="22.5703125" style="2" customWidth="1"/>
    <col min="4" max="4" width="5.7109375" style="4" customWidth="1"/>
    <col min="5" max="5" width="12.28515625" style="4" customWidth="1"/>
    <col min="6" max="6" width="10.85546875" style="4" customWidth="1"/>
    <col min="7" max="7" width="11" style="4" customWidth="1"/>
    <col min="8" max="8" width="10.42578125" style="4" customWidth="1"/>
    <col min="9" max="9" width="7.7109375" style="4" customWidth="1"/>
    <col min="10" max="10" width="12" style="4" customWidth="1"/>
    <col min="11" max="16384" width="9.140625" style="2"/>
  </cols>
  <sheetData>
    <row r="1" spans="1:10" ht="14.1" customHeight="1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4.1" customHeight="1" x14ac:dyDescent="0.25">
      <c r="A2" s="169" t="s">
        <v>3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4.1" customHeight="1" x14ac:dyDescent="0.25">
      <c r="A3" s="17"/>
      <c r="B3" s="20"/>
      <c r="C3" s="1"/>
      <c r="D3" s="6"/>
      <c r="E3" s="31"/>
      <c r="F3" s="31"/>
      <c r="G3" s="31"/>
      <c r="H3" s="22"/>
    </row>
    <row r="4" spans="1:10" ht="14.1" customHeight="1" x14ac:dyDescent="0.25">
      <c r="A4" s="169" t="s">
        <v>35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4.1" customHeight="1" thickBot="1" x14ac:dyDescent="0.3">
      <c r="A5" s="12"/>
      <c r="C5" s="3"/>
      <c r="H5" s="25"/>
      <c r="J5" s="25" t="s">
        <v>4</v>
      </c>
    </row>
    <row r="6" spans="1:10" ht="15" customHeight="1" x14ac:dyDescent="0.25">
      <c r="A6" s="172" t="s">
        <v>1</v>
      </c>
      <c r="B6" s="144" t="s">
        <v>7</v>
      </c>
      <c r="C6" s="170" t="s">
        <v>36</v>
      </c>
      <c r="D6" s="159" t="s">
        <v>2</v>
      </c>
      <c r="E6" s="170" t="s">
        <v>37</v>
      </c>
      <c r="F6" s="170"/>
      <c r="G6" s="165" t="s">
        <v>40</v>
      </c>
      <c r="H6" s="165" t="s">
        <v>41</v>
      </c>
      <c r="I6" s="165" t="s">
        <v>42</v>
      </c>
      <c r="J6" s="167" t="s">
        <v>43</v>
      </c>
    </row>
    <row r="7" spans="1:10" s="4" customFormat="1" ht="15.75" customHeight="1" thickBot="1" x14ac:dyDescent="0.3">
      <c r="A7" s="173"/>
      <c r="B7" s="146"/>
      <c r="C7" s="171"/>
      <c r="D7" s="161"/>
      <c r="E7" s="44" t="s">
        <v>38</v>
      </c>
      <c r="F7" s="44" t="s">
        <v>39</v>
      </c>
      <c r="G7" s="166"/>
      <c r="H7" s="166"/>
      <c r="I7" s="166"/>
      <c r="J7" s="168"/>
    </row>
    <row r="8" spans="1:10" s="8" customFormat="1" ht="14.1" customHeight="1" x14ac:dyDescent="0.25">
      <c r="A8" s="147">
        <v>1</v>
      </c>
      <c r="B8" s="144" t="s">
        <v>114</v>
      </c>
      <c r="C8" s="86" t="s">
        <v>117</v>
      </c>
      <c r="D8" s="69" t="s">
        <v>5</v>
      </c>
      <c r="E8" s="70" t="s">
        <v>258</v>
      </c>
      <c r="F8" s="70" t="s">
        <v>259</v>
      </c>
      <c r="G8" s="70" t="str">
        <f>F8</f>
        <v>0:35.48</v>
      </c>
      <c r="H8" s="69">
        <v>5</v>
      </c>
      <c r="I8" s="150">
        <f>SUM(H8:H11)</f>
        <v>24</v>
      </c>
      <c r="J8" s="153">
        <v>1</v>
      </c>
    </row>
    <row r="9" spans="1:10" s="8" customFormat="1" ht="14.1" customHeight="1" x14ac:dyDescent="0.25">
      <c r="A9" s="148"/>
      <c r="B9" s="145"/>
      <c r="C9" s="16" t="s">
        <v>119</v>
      </c>
      <c r="D9" s="18" t="s">
        <v>5</v>
      </c>
      <c r="E9" s="28" t="s">
        <v>281</v>
      </c>
      <c r="F9" s="28" t="s">
        <v>282</v>
      </c>
      <c r="G9" s="28" t="str">
        <f>E9</f>
        <v>0:38.60</v>
      </c>
      <c r="H9" s="18">
        <v>9</v>
      </c>
      <c r="I9" s="151"/>
      <c r="J9" s="154"/>
    </row>
    <row r="10" spans="1:10" s="8" customFormat="1" ht="14.1" customHeight="1" x14ac:dyDescent="0.25">
      <c r="A10" s="148"/>
      <c r="B10" s="145"/>
      <c r="C10" s="16" t="s">
        <v>118</v>
      </c>
      <c r="D10" s="18" t="s">
        <v>5</v>
      </c>
      <c r="E10" s="28" t="s">
        <v>260</v>
      </c>
      <c r="F10" s="28" t="s">
        <v>260</v>
      </c>
      <c r="G10" s="28" t="str">
        <f>F10</f>
        <v>0:36.46</v>
      </c>
      <c r="H10" s="18">
        <v>6</v>
      </c>
      <c r="I10" s="151"/>
      <c r="J10" s="154"/>
    </row>
    <row r="11" spans="1:10" s="8" customFormat="1" ht="14.1" customHeight="1" thickBot="1" x14ac:dyDescent="0.3">
      <c r="A11" s="149"/>
      <c r="B11" s="146"/>
      <c r="C11" s="53" t="s">
        <v>120</v>
      </c>
      <c r="D11" s="54" t="s">
        <v>6</v>
      </c>
      <c r="E11" s="55" t="s">
        <v>247</v>
      </c>
      <c r="F11" s="55" t="s">
        <v>248</v>
      </c>
      <c r="G11" s="55" t="str">
        <f>E11</f>
        <v>0:39.88</v>
      </c>
      <c r="H11" s="54">
        <v>4</v>
      </c>
      <c r="I11" s="152"/>
      <c r="J11" s="155"/>
    </row>
    <row r="12" spans="1:10" ht="14.1" customHeight="1" x14ac:dyDescent="0.25">
      <c r="A12" s="156">
        <v>2</v>
      </c>
      <c r="B12" s="144" t="s">
        <v>18</v>
      </c>
      <c r="C12" s="40" t="s">
        <v>81</v>
      </c>
      <c r="D12" s="41" t="s">
        <v>5</v>
      </c>
      <c r="E12" s="42" t="s">
        <v>269</v>
      </c>
      <c r="F12" s="42" t="s">
        <v>193</v>
      </c>
      <c r="G12" s="70" t="str">
        <f>E12</f>
        <v>0:41.28</v>
      </c>
      <c r="H12" s="41">
        <v>16</v>
      </c>
      <c r="I12" s="159">
        <f>SUM(H12:H15)</f>
        <v>27</v>
      </c>
      <c r="J12" s="162">
        <v>2</v>
      </c>
    </row>
    <row r="13" spans="1:10" ht="14.1" customHeight="1" x14ac:dyDescent="0.25">
      <c r="A13" s="157"/>
      <c r="B13" s="145"/>
      <c r="C13" s="5" t="s">
        <v>79</v>
      </c>
      <c r="D13" s="32" t="s">
        <v>5</v>
      </c>
      <c r="E13" s="26" t="s">
        <v>254</v>
      </c>
      <c r="F13" s="26" t="s">
        <v>255</v>
      </c>
      <c r="G13" s="28" t="str">
        <f>F13</f>
        <v>0:30.18</v>
      </c>
      <c r="H13" s="32">
        <v>2</v>
      </c>
      <c r="I13" s="160"/>
      <c r="J13" s="163"/>
    </row>
    <row r="14" spans="1:10" ht="14.1" customHeight="1" x14ac:dyDescent="0.25">
      <c r="A14" s="157"/>
      <c r="B14" s="145"/>
      <c r="C14" s="5" t="s">
        <v>123</v>
      </c>
      <c r="D14" s="32" t="s">
        <v>5</v>
      </c>
      <c r="E14" s="26" t="s">
        <v>256</v>
      </c>
      <c r="F14" s="26" t="s">
        <v>257</v>
      </c>
      <c r="G14" s="28" t="str">
        <f>E14</f>
        <v>0:31.27</v>
      </c>
      <c r="H14" s="32">
        <v>3</v>
      </c>
      <c r="I14" s="160"/>
      <c r="J14" s="163"/>
    </row>
    <row r="15" spans="1:10" ht="14.1" customHeight="1" thickBot="1" x14ac:dyDescent="0.3">
      <c r="A15" s="158"/>
      <c r="B15" s="146"/>
      <c r="C15" s="53" t="s">
        <v>80</v>
      </c>
      <c r="D15" s="54" t="s">
        <v>6</v>
      </c>
      <c r="E15" s="55" t="s">
        <v>236</v>
      </c>
      <c r="F15" s="55" t="s">
        <v>237</v>
      </c>
      <c r="G15" s="55" t="str">
        <f>F15</f>
        <v>0:43.34</v>
      </c>
      <c r="H15" s="54">
        <v>6</v>
      </c>
      <c r="I15" s="161"/>
      <c r="J15" s="164"/>
    </row>
    <row r="16" spans="1:10" ht="14.1" customHeight="1" x14ac:dyDescent="0.25">
      <c r="A16" s="156">
        <v>3</v>
      </c>
      <c r="B16" s="144" t="s">
        <v>44</v>
      </c>
      <c r="C16" s="40" t="s">
        <v>63</v>
      </c>
      <c r="D16" s="41" t="s">
        <v>5</v>
      </c>
      <c r="E16" s="42" t="s">
        <v>265</v>
      </c>
      <c r="F16" s="42" t="s">
        <v>267</v>
      </c>
      <c r="G16" s="70" t="str">
        <f>E16</f>
        <v>0:39.13</v>
      </c>
      <c r="H16" s="41">
        <v>10</v>
      </c>
      <c r="I16" s="159">
        <f>SUM(H16:H19)</f>
        <v>50</v>
      </c>
      <c r="J16" s="162">
        <v>3</v>
      </c>
    </row>
    <row r="17" spans="1:15" ht="14.1" customHeight="1" x14ac:dyDescent="0.25">
      <c r="A17" s="157"/>
      <c r="B17" s="145"/>
      <c r="C17" s="5" t="s">
        <v>62</v>
      </c>
      <c r="D17" s="32" t="s">
        <v>5</v>
      </c>
      <c r="E17" s="26" t="s">
        <v>310</v>
      </c>
      <c r="F17" s="26" t="s">
        <v>311</v>
      </c>
      <c r="G17" s="28" t="str">
        <f>E17</f>
        <v>0:46.23</v>
      </c>
      <c r="H17" s="32">
        <v>31</v>
      </c>
      <c r="I17" s="160"/>
      <c r="J17" s="163"/>
    </row>
    <row r="18" spans="1:15" ht="13.5" customHeight="1" x14ac:dyDescent="0.25">
      <c r="A18" s="157"/>
      <c r="B18" s="145"/>
      <c r="C18" s="5" t="s">
        <v>61</v>
      </c>
      <c r="D18" s="32" t="s">
        <v>5</v>
      </c>
      <c r="E18" s="26" t="s">
        <v>263</v>
      </c>
      <c r="F18" s="26" t="s">
        <v>264</v>
      </c>
      <c r="G18" s="28" t="str">
        <f>F18</f>
        <v>0:38.28</v>
      </c>
      <c r="H18" s="32">
        <v>8</v>
      </c>
      <c r="I18" s="160"/>
      <c r="J18" s="163"/>
    </row>
    <row r="19" spans="1:15" ht="14.1" customHeight="1" thickBot="1" x14ac:dyDescent="0.3">
      <c r="A19" s="158"/>
      <c r="B19" s="146"/>
      <c r="C19" s="53" t="s">
        <v>60</v>
      </c>
      <c r="D19" s="54" t="s">
        <v>6</v>
      </c>
      <c r="E19" s="55" t="s">
        <v>229</v>
      </c>
      <c r="F19" s="55" t="s">
        <v>230</v>
      </c>
      <c r="G19" s="55" t="str">
        <f>E19</f>
        <v>0:32.37</v>
      </c>
      <c r="H19" s="54">
        <v>1</v>
      </c>
      <c r="I19" s="161"/>
      <c r="J19" s="164"/>
    </row>
    <row r="20" spans="1:15" ht="14.1" customHeight="1" x14ac:dyDescent="0.25">
      <c r="A20" s="156">
        <v>4</v>
      </c>
      <c r="B20" s="144" t="s">
        <v>33</v>
      </c>
      <c r="C20" s="40" t="s">
        <v>106</v>
      </c>
      <c r="D20" s="41" t="s">
        <v>5</v>
      </c>
      <c r="E20" s="42" t="s">
        <v>312</v>
      </c>
      <c r="F20" s="42" t="s">
        <v>159</v>
      </c>
      <c r="G20" s="70" t="str">
        <f>E20</f>
        <v>0:42.91</v>
      </c>
      <c r="H20" s="41">
        <v>20</v>
      </c>
      <c r="I20" s="159">
        <f>SUM(H20:H23)</f>
        <v>62</v>
      </c>
      <c r="J20" s="162">
        <v>4</v>
      </c>
    </row>
    <row r="21" spans="1:15" ht="14.1" customHeight="1" x14ac:dyDescent="0.25">
      <c r="A21" s="157"/>
      <c r="B21" s="145"/>
      <c r="C21" s="5" t="s">
        <v>105</v>
      </c>
      <c r="D21" s="32" t="s">
        <v>5</v>
      </c>
      <c r="E21" s="26" t="s">
        <v>252</v>
      </c>
      <c r="F21" s="26" t="s">
        <v>253</v>
      </c>
      <c r="G21" s="26" t="str">
        <f>F21</f>
        <v>0:28.05</v>
      </c>
      <c r="H21" s="32">
        <v>1</v>
      </c>
      <c r="I21" s="160"/>
      <c r="J21" s="163"/>
    </row>
    <row r="22" spans="1:15" ht="14.1" customHeight="1" x14ac:dyDescent="0.25">
      <c r="A22" s="157"/>
      <c r="B22" s="145"/>
      <c r="C22" s="5" t="s">
        <v>104</v>
      </c>
      <c r="D22" s="32" t="s">
        <v>5</v>
      </c>
      <c r="E22" s="26" t="s">
        <v>308</v>
      </c>
      <c r="F22" s="26" t="s">
        <v>309</v>
      </c>
      <c r="G22" s="26" t="str">
        <f>E22</f>
        <v>0:53.09</v>
      </c>
      <c r="H22" s="32">
        <v>38</v>
      </c>
      <c r="I22" s="160"/>
      <c r="J22" s="163"/>
    </row>
    <row r="23" spans="1:15" ht="14.1" customHeight="1" thickBot="1" x14ac:dyDescent="0.3">
      <c r="A23" s="158"/>
      <c r="B23" s="146"/>
      <c r="C23" s="53" t="s">
        <v>122</v>
      </c>
      <c r="D23" s="54" t="s">
        <v>6</v>
      </c>
      <c r="E23" s="55" t="s">
        <v>233</v>
      </c>
      <c r="F23" s="55" t="s">
        <v>234</v>
      </c>
      <c r="G23" s="55" t="str">
        <f>F23</f>
        <v>0:39.07</v>
      </c>
      <c r="H23" s="54">
        <v>3</v>
      </c>
      <c r="I23" s="161"/>
      <c r="J23" s="164"/>
    </row>
    <row r="24" spans="1:15" ht="14.1" customHeight="1" x14ac:dyDescent="0.25">
      <c r="A24" s="156">
        <v>5</v>
      </c>
      <c r="B24" s="144" t="s">
        <v>31</v>
      </c>
      <c r="C24" s="40" t="s">
        <v>162</v>
      </c>
      <c r="D24" s="41" t="s">
        <v>5</v>
      </c>
      <c r="E24" s="42" t="s">
        <v>273</v>
      </c>
      <c r="F24" s="42" t="s">
        <v>274</v>
      </c>
      <c r="G24" s="70" t="str">
        <f>F24</f>
        <v>0:41.27</v>
      </c>
      <c r="H24" s="41">
        <v>15</v>
      </c>
      <c r="I24" s="159">
        <f>H29+H25+H24+H26</f>
        <v>62</v>
      </c>
      <c r="J24" s="162">
        <v>5</v>
      </c>
    </row>
    <row r="25" spans="1:15" ht="14.1" customHeight="1" x14ac:dyDescent="0.25">
      <c r="A25" s="157"/>
      <c r="B25" s="145"/>
      <c r="C25" s="5" t="s">
        <v>55</v>
      </c>
      <c r="D25" s="32" t="s">
        <v>5</v>
      </c>
      <c r="E25" s="26" t="s">
        <v>261</v>
      </c>
      <c r="F25" s="26" t="s">
        <v>262</v>
      </c>
      <c r="G25" s="28" t="str">
        <f>F25</f>
        <v>0:33.99</v>
      </c>
      <c r="H25" s="32">
        <v>4</v>
      </c>
      <c r="I25" s="160"/>
      <c r="J25" s="163"/>
    </row>
    <row r="26" spans="1:15" ht="14.1" customHeight="1" x14ac:dyDescent="0.25">
      <c r="A26" s="157"/>
      <c r="B26" s="145"/>
      <c r="C26" s="5" t="s">
        <v>56</v>
      </c>
      <c r="D26" s="32" t="s">
        <v>5</v>
      </c>
      <c r="E26" s="26" t="s">
        <v>300</v>
      </c>
      <c r="F26" s="26" t="s">
        <v>301</v>
      </c>
      <c r="G26" s="28" t="str">
        <f>F26</f>
        <v>0:47.15</v>
      </c>
      <c r="H26" s="32">
        <v>33</v>
      </c>
      <c r="I26" s="160"/>
      <c r="J26" s="163"/>
    </row>
    <row r="27" spans="1:15" ht="14.1" customHeight="1" x14ac:dyDescent="0.25">
      <c r="A27" s="157"/>
      <c r="B27" s="145"/>
      <c r="C27" s="5" t="s">
        <v>57</v>
      </c>
      <c r="D27" s="32" t="s">
        <v>5</v>
      </c>
      <c r="E27" s="26" t="s">
        <v>315</v>
      </c>
      <c r="F27" s="26" t="s">
        <v>251</v>
      </c>
      <c r="G27" s="26" t="str">
        <f>E27</f>
        <v>0:52.90</v>
      </c>
      <c r="H27" s="32">
        <v>37</v>
      </c>
      <c r="I27" s="160"/>
      <c r="J27" s="163"/>
    </row>
    <row r="28" spans="1:15" ht="14.1" customHeight="1" x14ac:dyDescent="0.25">
      <c r="A28" s="157"/>
      <c r="B28" s="145"/>
      <c r="C28" s="14" t="s">
        <v>59</v>
      </c>
      <c r="D28" s="15" t="s">
        <v>6</v>
      </c>
      <c r="E28" s="27" t="s">
        <v>249</v>
      </c>
      <c r="F28" s="27" t="s">
        <v>250</v>
      </c>
      <c r="G28" s="27" t="str">
        <f>E28</f>
        <v>1:15.25</v>
      </c>
      <c r="H28" s="15">
        <v>12</v>
      </c>
      <c r="I28" s="160"/>
      <c r="J28" s="163"/>
    </row>
    <row r="29" spans="1:15" ht="14.1" customHeight="1" thickBot="1" x14ac:dyDescent="0.3">
      <c r="A29" s="158"/>
      <c r="B29" s="146"/>
      <c r="C29" s="53" t="s">
        <v>58</v>
      </c>
      <c r="D29" s="54" t="s">
        <v>6</v>
      </c>
      <c r="E29" s="55" t="s">
        <v>199</v>
      </c>
      <c r="F29" s="55" t="s">
        <v>246</v>
      </c>
      <c r="G29" s="55" t="str">
        <f>F29</f>
        <v>0:55.13</v>
      </c>
      <c r="H29" s="54">
        <v>10</v>
      </c>
      <c r="I29" s="161"/>
      <c r="J29" s="164"/>
    </row>
    <row r="30" spans="1:15" ht="14.1" customHeight="1" x14ac:dyDescent="0.25">
      <c r="A30" s="156">
        <v>6</v>
      </c>
      <c r="B30" s="144" t="s">
        <v>25</v>
      </c>
      <c r="C30" s="40" t="s">
        <v>96</v>
      </c>
      <c r="D30" s="41" t="s">
        <v>5</v>
      </c>
      <c r="E30" s="42" t="s">
        <v>271</v>
      </c>
      <c r="F30" s="42" t="s">
        <v>272</v>
      </c>
      <c r="G30" s="70" t="str">
        <f>F30</f>
        <v>0:39.84</v>
      </c>
      <c r="H30" s="41">
        <v>14</v>
      </c>
      <c r="I30" s="159">
        <f>SUM(H30:H33)</f>
        <v>67</v>
      </c>
      <c r="J30" s="162">
        <v>6</v>
      </c>
    </row>
    <row r="31" spans="1:15" ht="14.1" customHeight="1" x14ac:dyDescent="0.25">
      <c r="A31" s="157"/>
      <c r="B31" s="145"/>
      <c r="C31" s="5" t="s">
        <v>98</v>
      </c>
      <c r="D31" s="32" t="s">
        <v>5</v>
      </c>
      <c r="E31" s="26" t="s">
        <v>279</v>
      </c>
      <c r="F31" s="26" t="s">
        <v>280</v>
      </c>
      <c r="G31" s="28" t="str">
        <f>F31</f>
        <v>0:42.17</v>
      </c>
      <c r="H31" s="32">
        <v>18</v>
      </c>
      <c r="I31" s="160"/>
      <c r="J31" s="163"/>
      <c r="O31" s="8"/>
    </row>
    <row r="32" spans="1:15" ht="14.1" customHeight="1" x14ac:dyDescent="0.25">
      <c r="A32" s="157"/>
      <c r="B32" s="145"/>
      <c r="C32" s="5" t="s">
        <v>97</v>
      </c>
      <c r="D32" s="32" t="s">
        <v>5</v>
      </c>
      <c r="E32" s="26" t="s">
        <v>296</v>
      </c>
      <c r="F32" s="26" t="s">
        <v>297</v>
      </c>
      <c r="G32" s="28" t="str">
        <f>F32</f>
        <v>0:44.90</v>
      </c>
      <c r="H32" s="32">
        <v>27</v>
      </c>
      <c r="I32" s="160"/>
      <c r="J32" s="163"/>
    </row>
    <row r="33" spans="1:10" ht="14.1" customHeight="1" thickBot="1" x14ac:dyDescent="0.3">
      <c r="A33" s="158"/>
      <c r="B33" s="146"/>
      <c r="C33" s="53" t="s">
        <v>99</v>
      </c>
      <c r="D33" s="54" t="s">
        <v>6</v>
      </c>
      <c r="E33" s="55" t="s">
        <v>240</v>
      </c>
      <c r="F33" s="55" t="s">
        <v>241</v>
      </c>
      <c r="G33" s="55" t="str">
        <f>F33</f>
        <v>0:46.86</v>
      </c>
      <c r="H33" s="54">
        <v>8</v>
      </c>
      <c r="I33" s="161"/>
      <c r="J33" s="164"/>
    </row>
    <row r="34" spans="1:10" ht="14.1" customHeight="1" x14ac:dyDescent="0.25">
      <c r="A34" s="156">
        <v>7</v>
      </c>
      <c r="B34" s="144" t="s">
        <v>21</v>
      </c>
      <c r="C34" s="40" t="s">
        <v>87</v>
      </c>
      <c r="D34" s="41" t="s">
        <v>5</v>
      </c>
      <c r="E34" s="42" t="s">
        <v>159</v>
      </c>
      <c r="F34" s="42" t="s">
        <v>159</v>
      </c>
      <c r="G34" s="42" t="s">
        <v>159</v>
      </c>
      <c r="H34" s="41">
        <v>48</v>
      </c>
      <c r="I34" s="159">
        <f>H38+H36+H35+H37</f>
        <v>69</v>
      </c>
      <c r="J34" s="162">
        <v>7</v>
      </c>
    </row>
    <row r="35" spans="1:10" ht="14.1" customHeight="1" x14ac:dyDescent="0.25">
      <c r="A35" s="157"/>
      <c r="B35" s="145"/>
      <c r="C35" s="5" t="s">
        <v>85</v>
      </c>
      <c r="D35" s="32" t="s">
        <v>5</v>
      </c>
      <c r="E35" s="26" t="s">
        <v>302</v>
      </c>
      <c r="F35" s="26" t="s">
        <v>303</v>
      </c>
      <c r="G35" s="28" t="str">
        <f>F35</f>
        <v>0:47.92</v>
      </c>
      <c r="H35" s="32">
        <v>34</v>
      </c>
      <c r="I35" s="160"/>
      <c r="J35" s="163"/>
    </row>
    <row r="36" spans="1:10" ht="14.1" customHeight="1" x14ac:dyDescent="0.25">
      <c r="A36" s="157"/>
      <c r="B36" s="145"/>
      <c r="C36" s="5" t="s">
        <v>86</v>
      </c>
      <c r="D36" s="32" t="s">
        <v>5</v>
      </c>
      <c r="E36" s="26" t="s">
        <v>267</v>
      </c>
      <c r="F36" s="26" t="s">
        <v>268</v>
      </c>
      <c r="G36" s="28" t="str">
        <f>F36</f>
        <v>0:38.22</v>
      </c>
      <c r="H36" s="32">
        <v>7</v>
      </c>
      <c r="I36" s="160"/>
      <c r="J36" s="163"/>
    </row>
    <row r="37" spans="1:10" ht="14.1" customHeight="1" x14ac:dyDescent="0.25">
      <c r="A37" s="157"/>
      <c r="B37" s="145"/>
      <c r="C37" s="5" t="s">
        <v>125</v>
      </c>
      <c r="D37" s="32" t="s">
        <v>5</v>
      </c>
      <c r="E37" s="26" t="s">
        <v>288</v>
      </c>
      <c r="F37" s="26" t="s">
        <v>289</v>
      </c>
      <c r="G37" s="28" t="str">
        <f>F37</f>
        <v>0:44.45</v>
      </c>
      <c r="H37" s="32">
        <v>26</v>
      </c>
      <c r="I37" s="160"/>
      <c r="J37" s="163"/>
    </row>
    <row r="38" spans="1:10" ht="15.75" thickBot="1" x14ac:dyDescent="0.3">
      <c r="A38" s="158"/>
      <c r="B38" s="146"/>
      <c r="C38" s="53" t="s">
        <v>88</v>
      </c>
      <c r="D38" s="54" t="s">
        <v>6</v>
      </c>
      <c r="E38" s="55" t="s">
        <v>231</v>
      </c>
      <c r="F38" s="55" t="s">
        <v>232</v>
      </c>
      <c r="G38" s="55" t="str">
        <f>F38</f>
        <v>0:36.47</v>
      </c>
      <c r="H38" s="54">
        <v>2</v>
      </c>
      <c r="I38" s="161"/>
      <c r="J38" s="164"/>
    </row>
    <row r="39" spans="1:10" ht="14.1" customHeight="1" x14ac:dyDescent="0.25">
      <c r="A39" s="156">
        <v>8</v>
      </c>
      <c r="B39" s="144" t="s">
        <v>22</v>
      </c>
      <c r="C39" s="40" t="s">
        <v>137</v>
      </c>
      <c r="D39" s="41" t="s">
        <v>5</v>
      </c>
      <c r="E39" s="42" t="s">
        <v>285</v>
      </c>
      <c r="F39" s="42" t="s">
        <v>199</v>
      </c>
      <c r="G39" s="70" t="str">
        <f>E39</f>
        <v>0:49.77</v>
      </c>
      <c r="H39" s="41">
        <v>35</v>
      </c>
      <c r="I39" s="159">
        <f>SUM(H39:H42)</f>
        <v>72</v>
      </c>
      <c r="J39" s="162">
        <v>8</v>
      </c>
    </row>
    <row r="40" spans="1:10" ht="14.1" customHeight="1" x14ac:dyDescent="0.25">
      <c r="A40" s="157"/>
      <c r="B40" s="145"/>
      <c r="C40" s="5" t="s">
        <v>73</v>
      </c>
      <c r="D40" s="32" t="s">
        <v>5</v>
      </c>
      <c r="E40" s="26" t="s">
        <v>269</v>
      </c>
      <c r="F40" s="26" t="s">
        <v>270</v>
      </c>
      <c r="G40" s="28" t="str">
        <f>F40</f>
        <v>0:39.76</v>
      </c>
      <c r="H40" s="32">
        <v>13</v>
      </c>
      <c r="I40" s="160"/>
      <c r="J40" s="163"/>
    </row>
    <row r="41" spans="1:10" ht="14.1" customHeight="1" x14ac:dyDescent="0.25">
      <c r="A41" s="157"/>
      <c r="B41" s="145"/>
      <c r="C41" s="5" t="s">
        <v>138</v>
      </c>
      <c r="D41" s="32" t="s">
        <v>5</v>
      </c>
      <c r="E41" s="26" t="s">
        <v>275</v>
      </c>
      <c r="F41" s="26" t="s">
        <v>276</v>
      </c>
      <c r="G41" s="28" t="str">
        <f>F41</f>
        <v>0:42.27</v>
      </c>
      <c r="H41" s="32">
        <v>19</v>
      </c>
      <c r="I41" s="160"/>
      <c r="J41" s="163"/>
    </row>
    <row r="42" spans="1:10" ht="14.1" customHeight="1" thickBot="1" x14ac:dyDescent="0.3">
      <c r="A42" s="158"/>
      <c r="B42" s="146"/>
      <c r="C42" s="53" t="s">
        <v>72</v>
      </c>
      <c r="D42" s="54" t="s">
        <v>6</v>
      </c>
      <c r="E42" s="55" t="s">
        <v>199</v>
      </c>
      <c r="F42" s="55" t="s">
        <v>235</v>
      </c>
      <c r="G42" s="55" t="str">
        <f>F42</f>
        <v>0:43.02</v>
      </c>
      <c r="H42" s="54">
        <v>5</v>
      </c>
      <c r="I42" s="161"/>
      <c r="J42" s="164"/>
    </row>
    <row r="43" spans="1:10" ht="14.1" customHeight="1" x14ac:dyDescent="0.25">
      <c r="A43" s="156">
        <v>9</v>
      </c>
      <c r="B43" s="144" t="s">
        <v>34</v>
      </c>
      <c r="C43" s="40" t="s">
        <v>109</v>
      </c>
      <c r="D43" s="41" t="s">
        <v>5</v>
      </c>
      <c r="E43" s="42" t="s">
        <v>277</v>
      </c>
      <c r="F43" s="42" t="s">
        <v>278</v>
      </c>
      <c r="G43" s="70" t="str">
        <f>F43</f>
        <v>0:41.87</v>
      </c>
      <c r="H43" s="41">
        <v>17</v>
      </c>
      <c r="I43" s="159">
        <f>SUM(H43:H46)</f>
        <v>77</v>
      </c>
      <c r="J43" s="162">
        <v>9</v>
      </c>
    </row>
    <row r="44" spans="1:10" ht="14.1" customHeight="1" x14ac:dyDescent="0.25">
      <c r="A44" s="157"/>
      <c r="B44" s="145"/>
      <c r="C44" s="5" t="s">
        <v>110</v>
      </c>
      <c r="D44" s="32" t="s">
        <v>5</v>
      </c>
      <c r="E44" s="26" t="s">
        <v>294</v>
      </c>
      <c r="F44" s="26" t="s">
        <v>295</v>
      </c>
      <c r="G44" s="28" t="str">
        <f>E44</f>
        <v>0:44.97</v>
      </c>
      <c r="H44" s="32">
        <v>28</v>
      </c>
      <c r="I44" s="160"/>
      <c r="J44" s="163"/>
    </row>
    <row r="45" spans="1:10" ht="14.1" customHeight="1" x14ac:dyDescent="0.25">
      <c r="A45" s="157"/>
      <c r="B45" s="145"/>
      <c r="C45" s="5" t="s">
        <v>108</v>
      </c>
      <c r="D45" s="32" t="s">
        <v>5</v>
      </c>
      <c r="E45" s="26" t="s">
        <v>283</v>
      </c>
      <c r="F45" s="26" t="s">
        <v>284</v>
      </c>
      <c r="G45" s="28" t="str">
        <f>F45</f>
        <v>0:43.64</v>
      </c>
      <c r="H45" s="32">
        <v>23</v>
      </c>
      <c r="I45" s="160"/>
      <c r="J45" s="163"/>
    </row>
    <row r="46" spans="1:10" s="19" customFormat="1" ht="14.1" customHeight="1" thickBot="1" x14ac:dyDescent="0.3">
      <c r="A46" s="158"/>
      <c r="B46" s="146"/>
      <c r="C46" s="87" t="s">
        <v>111</v>
      </c>
      <c r="D46" s="88" t="s">
        <v>6</v>
      </c>
      <c r="E46" s="89" t="s">
        <v>242</v>
      </c>
      <c r="F46" s="89" t="s">
        <v>243</v>
      </c>
      <c r="G46" s="89" t="str">
        <f>F46</f>
        <v>0:50.32</v>
      </c>
      <c r="H46" s="88">
        <v>9</v>
      </c>
      <c r="I46" s="161"/>
      <c r="J46" s="164"/>
    </row>
    <row r="47" spans="1:10" ht="14.1" customHeight="1" x14ac:dyDescent="0.25">
      <c r="A47" s="156">
        <v>10</v>
      </c>
      <c r="B47" s="144" t="s">
        <v>30</v>
      </c>
      <c r="C47" s="40" t="s">
        <v>68</v>
      </c>
      <c r="D47" s="41" t="s">
        <v>5</v>
      </c>
      <c r="E47" s="42" t="s">
        <v>286</v>
      </c>
      <c r="F47" s="42" t="s">
        <v>287</v>
      </c>
      <c r="G47" s="70" t="str">
        <f>F47</f>
        <v>0:43.88</v>
      </c>
      <c r="H47" s="41">
        <v>24</v>
      </c>
      <c r="I47" s="159">
        <f>H50+H48+H47+22</f>
        <v>81</v>
      </c>
      <c r="J47" s="162">
        <v>10</v>
      </c>
    </row>
    <row r="48" spans="1:10" ht="14.1" customHeight="1" x14ac:dyDescent="0.25">
      <c r="A48" s="157"/>
      <c r="B48" s="145"/>
      <c r="C48" s="5" t="s">
        <v>70</v>
      </c>
      <c r="D48" s="32" t="s">
        <v>5</v>
      </c>
      <c r="E48" s="26" t="s">
        <v>290</v>
      </c>
      <c r="F48" s="26" t="s">
        <v>291</v>
      </c>
      <c r="G48" s="28" t="str">
        <f>F48</f>
        <v>0:44.12</v>
      </c>
      <c r="H48" s="32">
        <v>25</v>
      </c>
      <c r="I48" s="160"/>
      <c r="J48" s="163"/>
    </row>
    <row r="49" spans="1:10" ht="14.1" customHeight="1" x14ac:dyDescent="0.25">
      <c r="A49" s="157"/>
      <c r="B49" s="145"/>
      <c r="C49" s="5" t="s">
        <v>69</v>
      </c>
      <c r="D49" s="32" t="s">
        <v>5</v>
      </c>
      <c r="E49" s="26" t="s">
        <v>306</v>
      </c>
      <c r="F49" s="26" t="s">
        <v>307</v>
      </c>
      <c r="G49" s="26" t="str">
        <f>F49</f>
        <v>0:50.87</v>
      </c>
      <c r="H49" s="32">
        <v>36</v>
      </c>
      <c r="I49" s="160"/>
      <c r="J49" s="163"/>
    </row>
    <row r="50" spans="1:10" ht="14.1" customHeight="1" thickBot="1" x14ac:dyDescent="0.3">
      <c r="A50" s="158"/>
      <c r="B50" s="146"/>
      <c r="C50" s="43" t="s">
        <v>71</v>
      </c>
      <c r="D50" s="44" t="s">
        <v>5</v>
      </c>
      <c r="E50" s="45" t="s">
        <v>265</v>
      </c>
      <c r="F50" s="45" t="s">
        <v>266</v>
      </c>
      <c r="G50" s="90" t="str">
        <f>E50</f>
        <v>0:39.13</v>
      </c>
      <c r="H50" s="44">
        <v>10</v>
      </c>
      <c r="I50" s="161"/>
      <c r="J50" s="164"/>
    </row>
    <row r="51" spans="1:10" ht="14.1" customHeight="1" x14ac:dyDescent="0.25">
      <c r="A51" s="156">
        <v>11</v>
      </c>
      <c r="B51" s="144" t="s">
        <v>127</v>
      </c>
      <c r="C51" s="40" t="s">
        <v>129</v>
      </c>
      <c r="D51" s="41" t="s">
        <v>5</v>
      </c>
      <c r="E51" s="42" t="s">
        <v>304</v>
      </c>
      <c r="F51" s="42" t="s">
        <v>305</v>
      </c>
      <c r="G51" s="70" t="str">
        <f>E51</f>
        <v>0:43.15</v>
      </c>
      <c r="H51" s="41">
        <v>21</v>
      </c>
      <c r="I51" s="159">
        <f>SUM(H51:H54)</f>
        <v>95</v>
      </c>
      <c r="J51" s="162">
        <v>11</v>
      </c>
    </row>
    <row r="52" spans="1:10" ht="14.1" customHeight="1" x14ac:dyDescent="0.25">
      <c r="A52" s="157"/>
      <c r="B52" s="145"/>
      <c r="C52" s="5" t="s">
        <v>128</v>
      </c>
      <c r="D52" s="32" t="s">
        <v>5</v>
      </c>
      <c r="E52" s="26" t="s">
        <v>316</v>
      </c>
      <c r="F52" s="26" t="s">
        <v>251</v>
      </c>
      <c r="G52" s="28" t="str">
        <f>E52</f>
        <v>0:43.19</v>
      </c>
      <c r="H52" s="32">
        <v>22</v>
      </c>
      <c r="I52" s="160"/>
      <c r="J52" s="163"/>
    </row>
    <row r="53" spans="1:10" ht="14.1" customHeight="1" x14ac:dyDescent="0.25">
      <c r="A53" s="157"/>
      <c r="B53" s="145"/>
      <c r="C53" s="5" t="s">
        <v>130</v>
      </c>
      <c r="D53" s="32" t="s">
        <v>5</v>
      </c>
      <c r="E53" s="26" t="s">
        <v>313</v>
      </c>
      <c r="F53" s="26" t="s">
        <v>159</v>
      </c>
      <c r="G53" s="28" t="str">
        <f>E53</f>
        <v>0:46.03</v>
      </c>
      <c r="H53" s="32">
        <v>30</v>
      </c>
      <c r="I53" s="160"/>
      <c r="J53" s="163"/>
    </row>
    <row r="54" spans="1:10" ht="14.1" customHeight="1" thickBot="1" x14ac:dyDescent="0.3">
      <c r="A54" s="158"/>
      <c r="B54" s="146"/>
      <c r="C54" s="53" t="s">
        <v>131</v>
      </c>
      <c r="D54" s="54" t="s">
        <v>6</v>
      </c>
      <c r="E54" s="55" t="s">
        <v>159</v>
      </c>
      <c r="F54" s="55" t="s">
        <v>159</v>
      </c>
      <c r="G54" s="55" t="s">
        <v>159</v>
      </c>
      <c r="H54" s="54">
        <v>22</v>
      </c>
      <c r="I54" s="161"/>
      <c r="J54" s="164"/>
    </row>
    <row r="55" spans="1:10" s="24" customFormat="1" ht="14.1" customHeight="1" thickBot="1" x14ac:dyDescent="0.3">
      <c r="A55" s="91">
        <v>12</v>
      </c>
      <c r="B55" s="92" t="s">
        <v>148</v>
      </c>
      <c r="C55" s="93" t="s">
        <v>151</v>
      </c>
      <c r="D55" s="94" t="s">
        <v>5</v>
      </c>
      <c r="E55" s="95" t="s">
        <v>314</v>
      </c>
      <c r="F55" s="95" t="s">
        <v>159</v>
      </c>
      <c r="G55" s="95" t="str">
        <f>E55</f>
        <v>0:39.48</v>
      </c>
      <c r="H55" s="94">
        <v>12</v>
      </c>
      <c r="I55" s="38">
        <f>H55+48+48+22</f>
        <v>130</v>
      </c>
      <c r="J55" s="34">
        <v>12</v>
      </c>
    </row>
    <row r="56" spans="1:10" ht="14.1" customHeight="1" x14ac:dyDescent="0.25">
      <c r="A56" s="156">
        <v>13</v>
      </c>
      <c r="B56" s="144" t="s">
        <v>19</v>
      </c>
      <c r="C56" s="40" t="s">
        <v>317</v>
      </c>
      <c r="D56" s="41" t="s">
        <v>5</v>
      </c>
      <c r="E56" s="42" t="s">
        <v>251</v>
      </c>
      <c r="F56" s="42" t="s">
        <v>251</v>
      </c>
      <c r="G56" s="42" t="s">
        <v>251</v>
      </c>
      <c r="H56" s="41">
        <v>48</v>
      </c>
      <c r="I56" s="159">
        <f>H58+H59+48+48</f>
        <v>135</v>
      </c>
      <c r="J56" s="162">
        <v>13</v>
      </c>
    </row>
    <row r="57" spans="1:10" ht="14.1" customHeight="1" x14ac:dyDescent="0.25">
      <c r="A57" s="157"/>
      <c r="B57" s="145"/>
      <c r="C57" s="5" t="s">
        <v>318</v>
      </c>
      <c r="D57" s="32" t="s">
        <v>5</v>
      </c>
      <c r="E57" s="26" t="s">
        <v>251</v>
      </c>
      <c r="F57" s="26" t="s">
        <v>251</v>
      </c>
      <c r="G57" s="26" t="s">
        <v>251</v>
      </c>
      <c r="H57" s="32">
        <v>48</v>
      </c>
      <c r="I57" s="160"/>
      <c r="J57" s="163"/>
    </row>
    <row r="58" spans="1:10" ht="14.1" customHeight="1" x14ac:dyDescent="0.25">
      <c r="A58" s="157"/>
      <c r="B58" s="145"/>
      <c r="C58" s="5" t="s">
        <v>161</v>
      </c>
      <c r="D58" s="32" t="s">
        <v>5</v>
      </c>
      <c r="E58" s="26" t="s">
        <v>298</v>
      </c>
      <c r="F58" s="26" t="s">
        <v>299</v>
      </c>
      <c r="G58" s="28" t="str">
        <f>E58</f>
        <v>0:46.85</v>
      </c>
      <c r="H58" s="32">
        <v>32</v>
      </c>
      <c r="I58" s="160"/>
      <c r="J58" s="163"/>
    </row>
    <row r="59" spans="1:10" ht="14.1" customHeight="1" thickBot="1" x14ac:dyDescent="0.3">
      <c r="A59" s="158"/>
      <c r="B59" s="146"/>
      <c r="C59" s="53" t="s">
        <v>160</v>
      </c>
      <c r="D59" s="54" t="s">
        <v>6</v>
      </c>
      <c r="E59" s="55" t="s">
        <v>238</v>
      </c>
      <c r="F59" s="55" t="s">
        <v>239</v>
      </c>
      <c r="G59" s="55" t="str">
        <f>F59</f>
        <v>0:44.49</v>
      </c>
      <c r="H59" s="54">
        <v>7</v>
      </c>
      <c r="I59" s="161"/>
      <c r="J59" s="164"/>
    </row>
    <row r="60" spans="1:10" ht="14.1" customHeight="1" x14ac:dyDescent="0.25">
      <c r="A60" s="156">
        <v>14</v>
      </c>
      <c r="B60" s="144" t="s">
        <v>20</v>
      </c>
      <c r="C60" s="40" t="s">
        <v>46</v>
      </c>
      <c r="D60" s="41" t="s">
        <v>5</v>
      </c>
      <c r="E60" s="42" t="s">
        <v>292</v>
      </c>
      <c r="F60" s="42" t="s">
        <v>293</v>
      </c>
      <c r="G60" s="42" t="str">
        <f>F60</f>
        <v>0:45.00</v>
      </c>
      <c r="H60" s="41">
        <v>29</v>
      </c>
      <c r="I60" s="159">
        <f>H60+H61+48+H63</f>
        <v>147</v>
      </c>
      <c r="J60" s="162">
        <v>14</v>
      </c>
    </row>
    <row r="61" spans="1:10" ht="14.1" customHeight="1" x14ac:dyDescent="0.25">
      <c r="A61" s="157"/>
      <c r="B61" s="145"/>
      <c r="C61" s="5" t="s">
        <v>47</v>
      </c>
      <c r="D61" s="32" t="s">
        <v>5</v>
      </c>
      <c r="E61" s="26" t="s">
        <v>251</v>
      </c>
      <c r="F61" s="26" t="s">
        <v>251</v>
      </c>
      <c r="G61" s="26" t="s">
        <v>251</v>
      </c>
      <c r="H61" s="32">
        <v>48</v>
      </c>
      <c r="I61" s="160"/>
      <c r="J61" s="163"/>
    </row>
    <row r="62" spans="1:10" s="8" customFormat="1" ht="14.1" customHeight="1" x14ac:dyDescent="0.25">
      <c r="A62" s="157"/>
      <c r="B62" s="145"/>
      <c r="C62" s="14" t="s">
        <v>48</v>
      </c>
      <c r="D62" s="15" t="s">
        <v>6</v>
      </c>
      <c r="E62" s="27" t="s">
        <v>251</v>
      </c>
      <c r="F62" s="27" t="s">
        <v>251</v>
      </c>
      <c r="G62" s="27" t="s">
        <v>251</v>
      </c>
      <c r="H62" s="15">
        <v>22</v>
      </c>
      <c r="I62" s="160"/>
      <c r="J62" s="163"/>
    </row>
    <row r="63" spans="1:10" s="8" customFormat="1" ht="14.1" customHeight="1" thickBot="1" x14ac:dyDescent="0.3">
      <c r="A63" s="158"/>
      <c r="B63" s="146"/>
      <c r="C63" s="53" t="s">
        <v>49</v>
      </c>
      <c r="D63" s="54" t="s">
        <v>6</v>
      </c>
      <c r="E63" s="55" t="s">
        <v>251</v>
      </c>
      <c r="F63" s="55" t="s">
        <v>251</v>
      </c>
      <c r="G63" s="55" t="s">
        <v>251</v>
      </c>
      <c r="H63" s="54">
        <v>22</v>
      </c>
      <c r="I63" s="161"/>
      <c r="J63" s="164"/>
    </row>
    <row r="64" spans="1:10" ht="14.1" customHeight="1" thickBot="1" x14ac:dyDescent="0.3">
      <c r="A64" s="71">
        <v>15</v>
      </c>
      <c r="B64" s="49" t="s">
        <v>45</v>
      </c>
      <c r="C64" s="96" t="s">
        <v>76</v>
      </c>
      <c r="D64" s="97" t="s">
        <v>6</v>
      </c>
      <c r="E64" s="98" t="s">
        <v>244</v>
      </c>
      <c r="F64" s="98" t="s">
        <v>245</v>
      </c>
      <c r="G64" s="98" t="str">
        <f>F64</f>
        <v>1:01.09</v>
      </c>
      <c r="H64" s="97">
        <v>11</v>
      </c>
      <c r="I64" s="73">
        <f>H64+48+48+48</f>
        <v>155</v>
      </c>
      <c r="J64" s="75">
        <v>15</v>
      </c>
    </row>
  </sheetData>
  <sortState ref="C68:H109">
    <sortCondition ref="G68:G109"/>
  </sortState>
  <mergeCells count="64">
    <mergeCell ref="A51:A54"/>
    <mergeCell ref="B51:B54"/>
    <mergeCell ref="I43:I46"/>
    <mergeCell ref="J43:J46"/>
    <mergeCell ref="I47:I50"/>
    <mergeCell ref="J47:J50"/>
    <mergeCell ref="I51:I54"/>
    <mergeCell ref="J51:J54"/>
    <mergeCell ref="A34:A38"/>
    <mergeCell ref="B34:B38"/>
    <mergeCell ref="A43:A46"/>
    <mergeCell ref="B43:B46"/>
    <mergeCell ref="A47:A50"/>
    <mergeCell ref="B47:B50"/>
    <mergeCell ref="I12:I15"/>
    <mergeCell ref="J12:J15"/>
    <mergeCell ref="A30:A33"/>
    <mergeCell ref="I30:I33"/>
    <mergeCell ref="J30:J33"/>
    <mergeCell ref="I16:I19"/>
    <mergeCell ref="J16:J19"/>
    <mergeCell ref="I20:I23"/>
    <mergeCell ref="J20:J23"/>
    <mergeCell ref="I24:I29"/>
    <mergeCell ref="J24:J29"/>
    <mergeCell ref="A24:A29"/>
    <mergeCell ref="B24:B29"/>
    <mergeCell ref="B30:B33"/>
    <mergeCell ref="B56:B59"/>
    <mergeCell ref="A56:A59"/>
    <mergeCell ref="I56:I59"/>
    <mergeCell ref="J56:J59"/>
    <mergeCell ref="A60:A63"/>
    <mergeCell ref="B60:B63"/>
    <mergeCell ref="I60:I63"/>
    <mergeCell ref="J60:J63"/>
    <mergeCell ref="I6:I7"/>
    <mergeCell ref="J6:J7"/>
    <mergeCell ref="A1:J1"/>
    <mergeCell ref="A2:J2"/>
    <mergeCell ref="A4:J4"/>
    <mergeCell ref="D6:D7"/>
    <mergeCell ref="E6:F6"/>
    <mergeCell ref="C6:C7"/>
    <mergeCell ref="B6:B7"/>
    <mergeCell ref="A6:A7"/>
    <mergeCell ref="G6:G7"/>
    <mergeCell ref="H6:H7"/>
    <mergeCell ref="B8:B11"/>
    <mergeCell ref="A8:A11"/>
    <mergeCell ref="I8:I11"/>
    <mergeCell ref="J8:J11"/>
    <mergeCell ref="B39:B42"/>
    <mergeCell ref="A39:A42"/>
    <mergeCell ref="I39:I42"/>
    <mergeCell ref="J39:J42"/>
    <mergeCell ref="I34:I38"/>
    <mergeCell ref="J34:J38"/>
    <mergeCell ref="A12:A15"/>
    <mergeCell ref="A16:A19"/>
    <mergeCell ref="A20:A23"/>
    <mergeCell ref="B12:B15"/>
    <mergeCell ref="B16:B19"/>
    <mergeCell ref="B20:B23"/>
  </mergeCells>
  <pageMargins left="0.23622047244094491" right="0.23622047244094491" top="0.15748031496062992" bottom="0.15748031496062992" header="0.31496062992125984" footer="0.31496062992125984"/>
  <pageSetup paperSize="9" orientation="landscape" r:id="rId1"/>
  <ignoredErrors>
    <ignoredError sqref="G59 G9:G10 G13:G14 G15 G18 G21:G22 G39 G44 I47" formula="1"/>
    <ignoredError sqref="I51 I8 I12 I16 I20 I30 I39 I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J30"/>
    </sheetView>
  </sheetViews>
  <sheetFormatPr defaultRowHeight="14.1" customHeight="1" x14ac:dyDescent="0.25"/>
  <cols>
    <col min="1" max="1" width="3.28515625" style="3" customWidth="1"/>
    <col min="2" max="2" width="47.5703125" style="8" customWidth="1"/>
    <col min="3" max="3" width="24.28515625" style="2" customWidth="1"/>
    <col min="4" max="4" width="7" style="4" customWidth="1"/>
    <col min="5" max="5" width="10.7109375" style="4" customWidth="1"/>
    <col min="6" max="6" width="10.5703125" style="4" customWidth="1"/>
    <col min="7" max="7" width="11.42578125" style="4" customWidth="1"/>
    <col min="8" max="8" width="8.85546875" style="4" customWidth="1"/>
    <col min="9" max="9" width="7.28515625" style="2" customWidth="1"/>
    <col min="10" max="10" width="12" style="2" customWidth="1"/>
    <col min="11" max="16384" width="9.140625" style="2"/>
  </cols>
  <sheetData>
    <row r="1" spans="1:10" ht="14.1" customHeight="1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4.1" customHeight="1" x14ac:dyDescent="0.25">
      <c r="A2" s="169" t="s">
        <v>3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ht="14.1" customHeight="1" x14ac:dyDescent="0.25">
      <c r="A3" s="17"/>
      <c r="B3" s="21"/>
      <c r="C3" s="1"/>
      <c r="D3" s="6"/>
      <c r="E3" s="31"/>
      <c r="F3" s="31"/>
      <c r="G3" s="31"/>
      <c r="H3" s="31"/>
    </row>
    <row r="4" spans="1:10" ht="14.1" customHeight="1" x14ac:dyDescent="0.25">
      <c r="A4" s="169" t="s">
        <v>50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4.1" customHeight="1" thickBot="1" x14ac:dyDescent="0.3">
      <c r="A5" s="12"/>
      <c r="C5" s="3"/>
      <c r="H5" s="25"/>
      <c r="J5" s="13" t="s">
        <v>4</v>
      </c>
    </row>
    <row r="6" spans="1:10" ht="15" customHeight="1" x14ac:dyDescent="0.25">
      <c r="A6" s="172" t="s">
        <v>1</v>
      </c>
      <c r="B6" s="150" t="s">
        <v>7</v>
      </c>
      <c r="C6" s="170" t="s">
        <v>36</v>
      </c>
      <c r="D6" s="159" t="s">
        <v>2</v>
      </c>
      <c r="E6" s="170" t="s">
        <v>37</v>
      </c>
      <c r="F6" s="170"/>
      <c r="G6" s="165" t="s">
        <v>40</v>
      </c>
      <c r="H6" s="165" t="s">
        <v>41</v>
      </c>
      <c r="I6" s="165" t="s">
        <v>42</v>
      </c>
      <c r="J6" s="167" t="s">
        <v>43</v>
      </c>
    </row>
    <row r="7" spans="1:10" ht="15.75" customHeight="1" thickBot="1" x14ac:dyDescent="0.3">
      <c r="A7" s="173"/>
      <c r="B7" s="152"/>
      <c r="C7" s="171"/>
      <c r="D7" s="161"/>
      <c r="E7" s="44" t="s">
        <v>38</v>
      </c>
      <c r="F7" s="44" t="s">
        <v>39</v>
      </c>
      <c r="G7" s="166"/>
      <c r="H7" s="166"/>
      <c r="I7" s="166"/>
      <c r="J7" s="168"/>
    </row>
    <row r="8" spans="1:10" ht="13.5" customHeight="1" x14ac:dyDescent="0.25">
      <c r="A8" s="156">
        <v>1</v>
      </c>
      <c r="B8" s="144" t="s">
        <v>18</v>
      </c>
      <c r="C8" s="40" t="s">
        <v>81</v>
      </c>
      <c r="D8" s="41" t="s">
        <v>5</v>
      </c>
      <c r="E8" s="42" t="s">
        <v>192</v>
      </c>
      <c r="F8" s="42" t="s">
        <v>193</v>
      </c>
      <c r="G8" s="42" t="str">
        <f>F8</f>
        <v>0:41.69</v>
      </c>
      <c r="H8" s="41">
        <v>1</v>
      </c>
      <c r="I8" s="159">
        <f>H8+H9</f>
        <v>3</v>
      </c>
      <c r="J8" s="162">
        <v>1</v>
      </c>
    </row>
    <row r="9" spans="1:10" ht="14.1" customHeight="1" thickBot="1" x14ac:dyDescent="0.3">
      <c r="A9" s="158"/>
      <c r="B9" s="146"/>
      <c r="C9" s="53" t="s">
        <v>124</v>
      </c>
      <c r="D9" s="54" t="s">
        <v>6</v>
      </c>
      <c r="E9" s="55" t="s">
        <v>196</v>
      </c>
      <c r="F9" s="55" t="s">
        <v>197</v>
      </c>
      <c r="G9" s="55" t="str">
        <f>F9</f>
        <v>0:48.75</v>
      </c>
      <c r="H9" s="54">
        <v>2</v>
      </c>
      <c r="I9" s="161"/>
      <c r="J9" s="164"/>
    </row>
    <row r="10" spans="1:10" ht="14.1" customHeight="1" x14ac:dyDescent="0.25">
      <c r="A10" s="156">
        <v>2</v>
      </c>
      <c r="B10" s="144" t="s">
        <v>44</v>
      </c>
      <c r="C10" s="40" t="s">
        <v>66</v>
      </c>
      <c r="D10" s="41" t="s">
        <v>5</v>
      </c>
      <c r="E10" s="42" t="s">
        <v>221</v>
      </c>
      <c r="F10" s="42" t="s">
        <v>222</v>
      </c>
      <c r="G10" s="42" t="str">
        <f>F10</f>
        <v>0:47.43</v>
      </c>
      <c r="H10" s="41">
        <v>4</v>
      </c>
      <c r="I10" s="159">
        <f>H10+H11</f>
        <v>5</v>
      </c>
      <c r="J10" s="162">
        <v>2</v>
      </c>
    </row>
    <row r="11" spans="1:10" ht="14.1" customHeight="1" thickBot="1" x14ac:dyDescent="0.3">
      <c r="A11" s="157"/>
      <c r="B11" s="145"/>
      <c r="C11" s="65" t="s">
        <v>67</v>
      </c>
      <c r="D11" s="66" t="s">
        <v>6</v>
      </c>
      <c r="E11" s="67" t="s">
        <v>194</v>
      </c>
      <c r="F11" s="67" t="s">
        <v>195</v>
      </c>
      <c r="G11" s="67" t="str">
        <f>E11</f>
        <v>0:48.27</v>
      </c>
      <c r="H11" s="66">
        <v>1</v>
      </c>
      <c r="I11" s="175"/>
      <c r="J11" s="163"/>
    </row>
    <row r="12" spans="1:10" s="8" customFormat="1" ht="14.1" customHeight="1" x14ac:dyDescent="0.25">
      <c r="A12" s="147">
        <v>3</v>
      </c>
      <c r="B12" s="144" t="s">
        <v>114</v>
      </c>
      <c r="C12" s="68" t="s">
        <v>115</v>
      </c>
      <c r="D12" s="69" t="s">
        <v>5</v>
      </c>
      <c r="E12" s="70" t="s">
        <v>216</v>
      </c>
      <c r="F12" s="70" t="s">
        <v>217</v>
      </c>
      <c r="G12" s="70" t="str">
        <f>F12</f>
        <v>0:46.22</v>
      </c>
      <c r="H12" s="69">
        <v>3</v>
      </c>
      <c r="I12" s="150">
        <f>H14+H13</f>
        <v>10</v>
      </c>
      <c r="J12" s="153">
        <v>3</v>
      </c>
    </row>
    <row r="13" spans="1:10" s="8" customFormat="1" ht="14.1" customHeight="1" x14ac:dyDescent="0.25">
      <c r="A13" s="148"/>
      <c r="B13" s="145"/>
      <c r="C13" s="16" t="s">
        <v>116</v>
      </c>
      <c r="D13" s="18" t="s">
        <v>5</v>
      </c>
      <c r="E13" s="28" t="s">
        <v>214</v>
      </c>
      <c r="F13" s="28" t="s">
        <v>215</v>
      </c>
      <c r="G13" s="28" t="str">
        <f>F13</f>
        <v>0:43.24</v>
      </c>
      <c r="H13" s="18">
        <v>2</v>
      </c>
      <c r="I13" s="151"/>
      <c r="J13" s="154"/>
    </row>
    <row r="14" spans="1:10" s="8" customFormat="1" ht="14.1" customHeight="1" thickBot="1" x14ac:dyDescent="0.3">
      <c r="A14" s="149"/>
      <c r="B14" s="146"/>
      <c r="C14" s="53" t="s">
        <v>121</v>
      </c>
      <c r="D14" s="54" t="s">
        <v>6</v>
      </c>
      <c r="E14" s="55" t="s">
        <v>208</v>
      </c>
      <c r="F14" s="55" t="s">
        <v>209</v>
      </c>
      <c r="G14" s="55" t="str">
        <f>E14</f>
        <v>1:08.18</v>
      </c>
      <c r="H14" s="54">
        <v>8</v>
      </c>
      <c r="I14" s="152"/>
      <c r="J14" s="155"/>
    </row>
    <row r="15" spans="1:10" ht="14.1" customHeight="1" x14ac:dyDescent="0.25">
      <c r="A15" s="157">
        <v>4</v>
      </c>
      <c r="B15" s="145" t="s">
        <v>25</v>
      </c>
      <c r="C15" s="46" t="s">
        <v>100</v>
      </c>
      <c r="D15" s="29" t="s">
        <v>5</v>
      </c>
      <c r="E15" s="47" t="s">
        <v>219</v>
      </c>
      <c r="F15" s="47" t="s">
        <v>220</v>
      </c>
      <c r="G15" s="47" t="str">
        <f>F15</f>
        <v>0:48.74</v>
      </c>
      <c r="H15" s="29">
        <v>5</v>
      </c>
      <c r="I15" s="160">
        <f>H15+H16</f>
        <v>10</v>
      </c>
      <c r="J15" s="163">
        <v>4</v>
      </c>
    </row>
    <row r="16" spans="1:10" ht="14.1" customHeight="1" thickBot="1" x14ac:dyDescent="0.3">
      <c r="A16" s="157"/>
      <c r="B16" s="145"/>
      <c r="C16" s="65" t="s">
        <v>101</v>
      </c>
      <c r="D16" s="66" t="s">
        <v>6</v>
      </c>
      <c r="E16" s="67" t="s">
        <v>206</v>
      </c>
      <c r="F16" s="67" t="s">
        <v>207</v>
      </c>
      <c r="G16" s="67" t="str">
        <f>F16</f>
        <v>0:59.73</v>
      </c>
      <c r="H16" s="66">
        <v>5</v>
      </c>
      <c r="I16" s="160"/>
      <c r="J16" s="163"/>
    </row>
    <row r="17" spans="1:10" ht="14.1" customHeight="1" x14ac:dyDescent="0.25">
      <c r="A17" s="156">
        <v>5</v>
      </c>
      <c r="B17" s="144" t="s">
        <v>34</v>
      </c>
      <c r="C17" s="40" t="s">
        <v>112</v>
      </c>
      <c r="D17" s="41" t="s">
        <v>5</v>
      </c>
      <c r="E17" s="42" t="s">
        <v>225</v>
      </c>
      <c r="F17" s="42" t="s">
        <v>226</v>
      </c>
      <c r="G17" s="42" t="str">
        <f>F17</f>
        <v>0:57.59</v>
      </c>
      <c r="H17" s="41">
        <v>7</v>
      </c>
      <c r="I17" s="159">
        <f>H17+H18</f>
        <v>11</v>
      </c>
      <c r="J17" s="162">
        <v>5</v>
      </c>
    </row>
    <row r="18" spans="1:10" ht="14.1" customHeight="1" thickBot="1" x14ac:dyDescent="0.3">
      <c r="A18" s="158"/>
      <c r="B18" s="146"/>
      <c r="C18" s="53" t="s">
        <v>113</v>
      </c>
      <c r="D18" s="54" t="s">
        <v>6</v>
      </c>
      <c r="E18" s="55" t="s">
        <v>200</v>
      </c>
      <c r="F18" s="55" t="s">
        <v>201</v>
      </c>
      <c r="G18" s="55" t="str">
        <f>F18</f>
        <v>0:57.58</v>
      </c>
      <c r="H18" s="54">
        <v>4</v>
      </c>
      <c r="I18" s="161"/>
      <c r="J18" s="164"/>
    </row>
    <row r="19" spans="1:10" ht="14.1" customHeight="1" x14ac:dyDescent="0.25">
      <c r="A19" s="157">
        <v>6</v>
      </c>
      <c r="B19" s="174" t="s">
        <v>21</v>
      </c>
      <c r="C19" s="46" t="s">
        <v>89</v>
      </c>
      <c r="D19" s="29" t="s">
        <v>5</v>
      </c>
      <c r="E19" s="47" t="s">
        <v>199</v>
      </c>
      <c r="F19" s="47" t="s">
        <v>218</v>
      </c>
      <c r="G19" s="47" t="str">
        <f>F19</f>
        <v>1:03.96</v>
      </c>
      <c r="H19" s="29">
        <v>9</v>
      </c>
      <c r="I19" s="160">
        <f>H19+H20</f>
        <v>12</v>
      </c>
      <c r="J19" s="163">
        <v>6</v>
      </c>
    </row>
    <row r="20" spans="1:10" ht="14.1" customHeight="1" thickBot="1" x14ac:dyDescent="0.3">
      <c r="A20" s="157"/>
      <c r="B20" s="174"/>
      <c r="C20" s="65" t="s">
        <v>90</v>
      </c>
      <c r="D20" s="66" t="s">
        <v>6</v>
      </c>
      <c r="E20" s="67" t="s">
        <v>198</v>
      </c>
      <c r="F20" s="67" t="s">
        <v>199</v>
      </c>
      <c r="G20" s="67" t="str">
        <f>E20</f>
        <v>0:57.42</v>
      </c>
      <c r="H20" s="66">
        <v>3</v>
      </c>
      <c r="I20" s="160"/>
      <c r="J20" s="163"/>
    </row>
    <row r="21" spans="1:10" ht="14.1" customHeight="1" x14ac:dyDescent="0.25">
      <c r="A21" s="156">
        <v>7</v>
      </c>
      <c r="B21" s="144" t="s">
        <v>19</v>
      </c>
      <c r="C21" s="40" t="s">
        <v>158</v>
      </c>
      <c r="D21" s="41" t="s">
        <v>5</v>
      </c>
      <c r="E21" s="42" t="s">
        <v>223</v>
      </c>
      <c r="F21" s="42" t="s">
        <v>224</v>
      </c>
      <c r="G21" s="42" t="str">
        <f>F21</f>
        <v>0:53.93</v>
      </c>
      <c r="H21" s="41">
        <v>6</v>
      </c>
      <c r="I21" s="159">
        <f t="shared" ref="I21" si="0">H21+H22</f>
        <v>12</v>
      </c>
      <c r="J21" s="162">
        <v>7</v>
      </c>
    </row>
    <row r="22" spans="1:10" ht="14.1" customHeight="1" thickBot="1" x14ac:dyDescent="0.3">
      <c r="A22" s="158"/>
      <c r="B22" s="146"/>
      <c r="C22" s="53" t="s">
        <v>157</v>
      </c>
      <c r="D22" s="54" t="s">
        <v>6</v>
      </c>
      <c r="E22" s="55" t="s">
        <v>202</v>
      </c>
      <c r="F22" s="55" t="s">
        <v>203</v>
      </c>
      <c r="G22" s="55" t="str">
        <f>F22</f>
        <v>1:02.16</v>
      </c>
      <c r="H22" s="54">
        <v>6</v>
      </c>
      <c r="I22" s="161"/>
      <c r="J22" s="164"/>
    </row>
    <row r="23" spans="1:10" ht="14.1" customHeight="1" x14ac:dyDescent="0.25">
      <c r="A23" s="157">
        <v>8</v>
      </c>
      <c r="B23" s="145" t="s">
        <v>22</v>
      </c>
      <c r="C23" s="46" t="s">
        <v>139</v>
      </c>
      <c r="D23" s="29" t="s">
        <v>5</v>
      </c>
      <c r="E23" s="47" t="s">
        <v>159</v>
      </c>
      <c r="F23" s="47" t="s">
        <v>159</v>
      </c>
      <c r="G23" s="47" t="s">
        <v>159</v>
      </c>
      <c r="H23" s="29">
        <v>20</v>
      </c>
      <c r="I23" s="160">
        <f t="shared" ref="I23" si="1">H23+H24</f>
        <v>27</v>
      </c>
      <c r="J23" s="163">
        <v>8</v>
      </c>
    </row>
    <row r="24" spans="1:10" ht="14.1" customHeight="1" thickBot="1" x14ac:dyDescent="0.3">
      <c r="A24" s="157"/>
      <c r="B24" s="145"/>
      <c r="C24" s="65" t="s">
        <v>140</v>
      </c>
      <c r="D24" s="66" t="s">
        <v>6</v>
      </c>
      <c r="E24" s="67" t="s">
        <v>204</v>
      </c>
      <c r="F24" s="67" t="s">
        <v>205</v>
      </c>
      <c r="G24" s="67" t="str">
        <f>F24</f>
        <v>1:04.11</v>
      </c>
      <c r="H24" s="66">
        <v>7</v>
      </c>
      <c r="I24" s="160"/>
      <c r="J24" s="163"/>
    </row>
    <row r="25" spans="1:10" ht="14.1" customHeight="1" thickBot="1" x14ac:dyDescent="0.3">
      <c r="A25" s="71">
        <v>9</v>
      </c>
      <c r="B25" s="49" t="s">
        <v>24</v>
      </c>
      <c r="C25" s="72" t="s">
        <v>132</v>
      </c>
      <c r="D25" s="73" t="s">
        <v>5</v>
      </c>
      <c r="E25" s="74" t="s">
        <v>227</v>
      </c>
      <c r="F25" s="74" t="s">
        <v>199</v>
      </c>
      <c r="G25" s="74" t="str">
        <f>E25</f>
        <v>0:59.65</v>
      </c>
      <c r="H25" s="73">
        <v>8</v>
      </c>
      <c r="I25" s="73">
        <f>H25+20</f>
        <v>28</v>
      </c>
      <c r="J25" s="75">
        <v>9</v>
      </c>
    </row>
    <row r="26" spans="1:10" ht="14.1" customHeight="1" x14ac:dyDescent="0.25">
      <c r="A26" s="157">
        <v>10</v>
      </c>
      <c r="B26" s="145" t="s">
        <v>33</v>
      </c>
      <c r="C26" s="46" t="s">
        <v>105</v>
      </c>
      <c r="D26" s="29" t="s">
        <v>5</v>
      </c>
      <c r="E26" s="47" t="s">
        <v>159</v>
      </c>
      <c r="F26" s="47" t="s">
        <v>159</v>
      </c>
      <c r="G26" s="47" t="s">
        <v>159</v>
      </c>
      <c r="H26" s="29">
        <v>20</v>
      </c>
      <c r="I26" s="160">
        <f>H26+H27</f>
        <v>29</v>
      </c>
      <c r="J26" s="163">
        <v>10</v>
      </c>
    </row>
    <row r="27" spans="1:10" ht="14.1" customHeight="1" thickBot="1" x14ac:dyDescent="0.3">
      <c r="A27" s="157"/>
      <c r="B27" s="145"/>
      <c r="C27" s="65" t="s">
        <v>107</v>
      </c>
      <c r="D27" s="66" t="s">
        <v>6</v>
      </c>
      <c r="E27" s="67" t="s">
        <v>210</v>
      </c>
      <c r="F27" s="67" t="s">
        <v>211</v>
      </c>
      <c r="G27" s="67" t="str">
        <f>F27</f>
        <v>1:29.84</v>
      </c>
      <c r="H27" s="66">
        <v>9</v>
      </c>
      <c r="I27" s="160"/>
      <c r="J27" s="163"/>
    </row>
    <row r="28" spans="1:10" ht="14.1" customHeight="1" x14ac:dyDescent="0.25">
      <c r="A28" s="156">
        <v>11</v>
      </c>
      <c r="B28" s="144" t="s">
        <v>32</v>
      </c>
      <c r="C28" s="40" t="s">
        <v>102</v>
      </c>
      <c r="D28" s="41" t="s">
        <v>5</v>
      </c>
      <c r="E28" s="42" t="s">
        <v>159</v>
      </c>
      <c r="F28" s="42" t="s">
        <v>159</v>
      </c>
      <c r="G28" s="42" t="s">
        <v>159</v>
      </c>
      <c r="H28" s="41">
        <v>20</v>
      </c>
      <c r="I28" s="159">
        <f t="shared" ref="I28" si="2">H28+H29</f>
        <v>30</v>
      </c>
      <c r="J28" s="162">
        <v>11</v>
      </c>
    </row>
    <row r="29" spans="1:10" ht="14.1" customHeight="1" thickBot="1" x14ac:dyDescent="0.3">
      <c r="A29" s="158"/>
      <c r="B29" s="146"/>
      <c r="C29" s="53" t="s">
        <v>103</v>
      </c>
      <c r="D29" s="54" t="s">
        <v>6</v>
      </c>
      <c r="E29" s="55" t="s">
        <v>212</v>
      </c>
      <c r="F29" s="55" t="s">
        <v>213</v>
      </c>
      <c r="G29" s="55" t="str">
        <f>F29</f>
        <v>1:53.29</v>
      </c>
      <c r="H29" s="54">
        <v>10</v>
      </c>
      <c r="I29" s="161"/>
      <c r="J29" s="164"/>
    </row>
    <row r="30" spans="1:10" ht="14.1" customHeight="1" thickBot="1" x14ac:dyDescent="0.3">
      <c r="A30" s="60">
        <v>12</v>
      </c>
      <c r="B30" s="76" t="s">
        <v>20</v>
      </c>
      <c r="C30" s="61" t="s">
        <v>52</v>
      </c>
      <c r="D30" s="62" t="s">
        <v>5</v>
      </c>
      <c r="E30" s="63" t="s">
        <v>199</v>
      </c>
      <c r="F30" s="63" t="s">
        <v>228</v>
      </c>
      <c r="G30" s="63" t="str">
        <f>F30</f>
        <v>1:36.15</v>
      </c>
      <c r="H30" s="62">
        <v>10</v>
      </c>
      <c r="I30" s="62">
        <f>H30+10+10</f>
        <v>30</v>
      </c>
      <c r="J30" s="64">
        <v>12</v>
      </c>
    </row>
  </sheetData>
  <mergeCells count="52">
    <mergeCell ref="A10:A11"/>
    <mergeCell ref="I23:I24"/>
    <mergeCell ref="J23:J24"/>
    <mergeCell ref="I10:I11"/>
    <mergeCell ref="J10:J11"/>
    <mergeCell ref="A23:A24"/>
    <mergeCell ref="B23:B24"/>
    <mergeCell ref="I17:I18"/>
    <mergeCell ref="J17:J18"/>
    <mergeCell ref="I19:I20"/>
    <mergeCell ref="J19:J20"/>
    <mergeCell ref="B10:B11"/>
    <mergeCell ref="B12:B14"/>
    <mergeCell ref="A12:A14"/>
    <mergeCell ref="I12:I14"/>
    <mergeCell ref="J12:J14"/>
    <mergeCell ref="I15:I16"/>
    <mergeCell ref="J15:J16"/>
    <mergeCell ref="B15:B16"/>
    <mergeCell ref="A15:A16"/>
    <mergeCell ref="A28:A29"/>
    <mergeCell ref="B17:B18"/>
    <mergeCell ref="A17:A18"/>
    <mergeCell ref="A19:A20"/>
    <mergeCell ref="B19:B20"/>
    <mergeCell ref="B26:B27"/>
    <mergeCell ref="A26:A27"/>
    <mergeCell ref="I28:I29"/>
    <mergeCell ref="B21:B22"/>
    <mergeCell ref="A21:A22"/>
    <mergeCell ref="I21:I22"/>
    <mergeCell ref="J21:J22"/>
    <mergeCell ref="J28:J29"/>
    <mergeCell ref="B28:B29"/>
    <mergeCell ref="I26:I27"/>
    <mergeCell ref="J26:J27"/>
    <mergeCell ref="B8:B9"/>
    <mergeCell ref="A8:A9"/>
    <mergeCell ref="I8:I9"/>
    <mergeCell ref="J8:J9"/>
    <mergeCell ref="A1:J1"/>
    <mergeCell ref="A2:J2"/>
    <mergeCell ref="A4:J4"/>
    <mergeCell ref="A6:A7"/>
    <mergeCell ref="B6:B7"/>
    <mergeCell ref="C6:C7"/>
    <mergeCell ref="E6:F6"/>
    <mergeCell ref="G6:G7"/>
    <mergeCell ref="H6:H7"/>
    <mergeCell ref="I6:I7"/>
    <mergeCell ref="J6:J7"/>
    <mergeCell ref="D6:D7"/>
  </mergeCells>
  <pageMargins left="0.23622047244094491" right="0.23622047244094491" top="0.15748031496062992" bottom="0.15748031496062992" header="0.31496062992125984" footer="0.31496062992125984"/>
  <pageSetup paperSize="9" orientation="landscape" r:id="rId1"/>
  <ignoredErrors>
    <ignoredError sqref="G11 G14 G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K12" sqref="K12"/>
    </sheetView>
  </sheetViews>
  <sheetFormatPr defaultRowHeight="14.1" customHeight="1" x14ac:dyDescent="0.25"/>
  <cols>
    <col min="1" max="1" width="3.140625" style="3" customWidth="1"/>
    <col min="2" max="2" width="47.42578125" style="9" customWidth="1"/>
    <col min="3" max="3" width="28.7109375" style="2" customWidth="1"/>
    <col min="4" max="4" width="5.7109375" style="4" customWidth="1"/>
    <col min="5" max="5" width="12.140625" style="4" customWidth="1"/>
    <col min="6" max="6" width="8.85546875" style="4" customWidth="1"/>
    <col min="7" max="7" width="9.28515625" style="2" customWidth="1"/>
    <col min="8" max="8" width="15.140625" style="2" customWidth="1"/>
    <col min="9" max="9" width="4.140625" style="2" customWidth="1"/>
    <col min="10" max="10" width="4.28515625" style="2" customWidth="1"/>
    <col min="11" max="16384" width="9.140625" style="2"/>
  </cols>
  <sheetData>
    <row r="1" spans="1:8" ht="14.1" customHeight="1" x14ac:dyDescent="0.25">
      <c r="A1" s="169" t="s">
        <v>0</v>
      </c>
      <c r="B1" s="169"/>
      <c r="C1" s="169"/>
      <c r="D1" s="169"/>
      <c r="E1" s="169"/>
      <c r="F1" s="169"/>
      <c r="G1" s="169"/>
      <c r="H1" s="169"/>
    </row>
    <row r="2" spans="1:8" ht="14.1" customHeight="1" x14ac:dyDescent="0.25">
      <c r="A2" s="169" t="s">
        <v>3</v>
      </c>
      <c r="B2" s="169"/>
      <c r="C2" s="169"/>
      <c r="D2" s="169"/>
      <c r="E2" s="169"/>
      <c r="F2" s="169"/>
      <c r="G2" s="169"/>
      <c r="H2" s="169"/>
    </row>
    <row r="3" spans="1:8" ht="14.1" customHeight="1" x14ac:dyDescent="0.25">
      <c r="A3" s="17"/>
      <c r="B3" s="20"/>
      <c r="C3" s="1"/>
      <c r="D3" s="6"/>
      <c r="E3" s="22"/>
      <c r="F3" s="22"/>
    </row>
    <row r="4" spans="1:8" ht="14.1" customHeight="1" x14ac:dyDescent="0.25">
      <c r="A4" s="169" t="s">
        <v>51</v>
      </c>
      <c r="B4" s="169"/>
      <c r="C4" s="169"/>
      <c r="D4" s="169"/>
      <c r="E4" s="169"/>
      <c r="F4" s="169"/>
      <c r="G4" s="169"/>
      <c r="H4" s="169"/>
    </row>
    <row r="5" spans="1:8" ht="14.1" customHeight="1" thickBot="1" x14ac:dyDescent="0.3">
      <c r="A5" s="12"/>
      <c r="C5" s="3"/>
      <c r="F5" s="25"/>
      <c r="H5" s="13" t="s">
        <v>4</v>
      </c>
    </row>
    <row r="6" spans="1:8" s="4" customFormat="1" ht="30" customHeight="1" thickBot="1" x14ac:dyDescent="0.3">
      <c r="A6" s="71" t="s">
        <v>1</v>
      </c>
      <c r="B6" s="37" t="s">
        <v>7</v>
      </c>
      <c r="C6" s="73" t="s">
        <v>36</v>
      </c>
      <c r="D6" s="83" t="s">
        <v>2</v>
      </c>
      <c r="E6" s="83" t="s">
        <v>37</v>
      </c>
      <c r="F6" s="84" t="s">
        <v>41</v>
      </c>
      <c r="G6" s="84" t="s">
        <v>42</v>
      </c>
      <c r="H6" s="85" t="s">
        <v>43</v>
      </c>
    </row>
    <row r="7" spans="1:8" ht="14.1" customHeight="1" x14ac:dyDescent="0.25">
      <c r="A7" s="156">
        <v>1</v>
      </c>
      <c r="B7" s="144" t="s">
        <v>18</v>
      </c>
      <c r="C7" s="40" t="s">
        <v>83</v>
      </c>
      <c r="D7" s="41" t="s">
        <v>5</v>
      </c>
      <c r="E7" s="42" t="s">
        <v>167</v>
      </c>
      <c r="F7" s="41">
        <v>1</v>
      </c>
      <c r="G7" s="159">
        <f>SUM(F7:F9)</f>
        <v>5</v>
      </c>
      <c r="H7" s="162">
        <v>1</v>
      </c>
    </row>
    <row r="8" spans="1:8" ht="14.1" customHeight="1" x14ac:dyDescent="0.25">
      <c r="A8" s="157"/>
      <c r="B8" s="145"/>
      <c r="C8" s="5" t="s">
        <v>82</v>
      </c>
      <c r="D8" s="32" t="s">
        <v>5</v>
      </c>
      <c r="E8" s="26" t="s">
        <v>166</v>
      </c>
      <c r="F8" s="32">
        <v>3</v>
      </c>
      <c r="G8" s="160"/>
      <c r="H8" s="163"/>
    </row>
    <row r="9" spans="1:8" ht="14.1" customHeight="1" thickBot="1" x14ac:dyDescent="0.3">
      <c r="A9" s="158"/>
      <c r="B9" s="146"/>
      <c r="C9" s="53" t="s">
        <v>84</v>
      </c>
      <c r="D9" s="54" t="s">
        <v>6</v>
      </c>
      <c r="E9" s="55" t="s">
        <v>165</v>
      </c>
      <c r="F9" s="54">
        <v>1</v>
      </c>
      <c r="G9" s="161"/>
      <c r="H9" s="164"/>
    </row>
    <row r="10" spans="1:8" ht="14.1" customHeight="1" x14ac:dyDescent="0.25">
      <c r="A10" s="156">
        <v>2</v>
      </c>
      <c r="B10" s="144" t="s">
        <v>21</v>
      </c>
      <c r="C10" s="40" t="s">
        <v>91</v>
      </c>
      <c r="D10" s="41" t="s">
        <v>5</v>
      </c>
      <c r="E10" s="56" t="s">
        <v>164</v>
      </c>
      <c r="F10" s="41">
        <v>2</v>
      </c>
      <c r="G10" s="159">
        <f>SUM(F10:F12)</f>
        <v>14</v>
      </c>
      <c r="H10" s="162">
        <v>2</v>
      </c>
    </row>
    <row r="11" spans="1:8" ht="14.1" customHeight="1" x14ac:dyDescent="0.25">
      <c r="A11" s="157"/>
      <c r="B11" s="145"/>
      <c r="C11" s="5" t="s">
        <v>92</v>
      </c>
      <c r="D11" s="32" t="s">
        <v>5</v>
      </c>
      <c r="E11" s="26" t="s">
        <v>168</v>
      </c>
      <c r="F11" s="32">
        <v>8</v>
      </c>
      <c r="G11" s="160"/>
      <c r="H11" s="163"/>
    </row>
    <row r="12" spans="1:8" ht="14.1" customHeight="1" thickBot="1" x14ac:dyDescent="0.3">
      <c r="A12" s="158"/>
      <c r="B12" s="146"/>
      <c r="C12" s="53" t="s">
        <v>93</v>
      </c>
      <c r="D12" s="54" t="s">
        <v>6</v>
      </c>
      <c r="E12" s="55" t="s">
        <v>169</v>
      </c>
      <c r="F12" s="54">
        <v>4</v>
      </c>
      <c r="G12" s="161"/>
      <c r="H12" s="164"/>
    </row>
    <row r="13" spans="1:8" ht="14.1" customHeight="1" x14ac:dyDescent="0.25">
      <c r="A13" s="156">
        <v>3</v>
      </c>
      <c r="B13" s="144" t="s">
        <v>44</v>
      </c>
      <c r="C13" s="40" t="s">
        <v>65</v>
      </c>
      <c r="D13" s="41" t="s">
        <v>5</v>
      </c>
      <c r="E13" s="42" t="s">
        <v>170</v>
      </c>
      <c r="F13" s="41">
        <v>6</v>
      </c>
      <c r="G13" s="159">
        <f>SUM(F13:F15)</f>
        <v>17</v>
      </c>
      <c r="H13" s="162">
        <v>3</v>
      </c>
    </row>
    <row r="14" spans="1:8" ht="14.1" customHeight="1" x14ac:dyDescent="0.25">
      <c r="A14" s="157"/>
      <c r="B14" s="145"/>
      <c r="C14" s="5" t="s">
        <v>64</v>
      </c>
      <c r="D14" s="32" t="s">
        <v>5</v>
      </c>
      <c r="E14" s="26" t="s">
        <v>171</v>
      </c>
      <c r="F14" s="32">
        <v>4</v>
      </c>
      <c r="G14" s="160"/>
      <c r="H14" s="163"/>
    </row>
    <row r="15" spans="1:8" ht="14.1" customHeight="1" thickBot="1" x14ac:dyDescent="0.3">
      <c r="A15" s="158"/>
      <c r="B15" s="146"/>
      <c r="C15" s="53" t="s">
        <v>152</v>
      </c>
      <c r="D15" s="54" t="s">
        <v>6</v>
      </c>
      <c r="E15" s="55" t="s">
        <v>172</v>
      </c>
      <c r="F15" s="54">
        <v>7</v>
      </c>
      <c r="G15" s="161"/>
      <c r="H15" s="164"/>
    </row>
    <row r="16" spans="1:8" ht="13.5" customHeight="1" x14ac:dyDescent="0.25">
      <c r="A16" s="156">
        <v>4</v>
      </c>
      <c r="B16" s="144" t="s">
        <v>23</v>
      </c>
      <c r="C16" s="40" t="s">
        <v>95</v>
      </c>
      <c r="D16" s="41" t="s">
        <v>5</v>
      </c>
      <c r="E16" s="42" t="s">
        <v>173</v>
      </c>
      <c r="F16" s="41">
        <v>18</v>
      </c>
      <c r="G16" s="159">
        <f>SUM(F16:F18)</f>
        <v>26</v>
      </c>
      <c r="H16" s="162">
        <v>4</v>
      </c>
    </row>
    <row r="17" spans="1:8" ht="14.1" customHeight="1" x14ac:dyDescent="0.25">
      <c r="A17" s="157"/>
      <c r="B17" s="145"/>
      <c r="C17" s="5" t="s">
        <v>94</v>
      </c>
      <c r="D17" s="32" t="s">
        <v>5</v>
      </c>
      <c r="E17" s="26" t="s">
        <v>174</v>
      </c>
      <c r="F17" s="32">
        <v>5</v>
      </c>
      <c r="G17" s="160"/>
      <c r="H17" s="163"/>
    </row>
    <row r="18" spans="1:8" ht="14.1" customHeight="1" thickBot="1" x14ac:dyDescent="0.3">
      <c r="A18" s="158"/>
      <c r="B18" s="146"/>
      <c r="C18" s="53" t="s">
        <v>126</v>
      </c>
      <c r="D18" s="54" t="s">
        <v>6</v>
      </c>
      <c r="E18" s="55" t="s">
        <v>175</v>
      </c>
      <c r="F18" s="54">
        <v>3</v>
      </c>
      <c r="G18" s="161"/>
      <c r="H18" s="164"/>
    </row>
    <row r="19" spans="1:8" ht="14.1" customHeight="1" x14ac:dyDescent="0.25">
      <c r="A19" s="156">
        <v>5</v>
      </c>
      <c r="B19" s="176" t="s">
        <v>19</v>
      </c>
      <c r="C19" s="40" t="s">
        <v>77</v>
      </c>
      <c r="D19" s="41" t="s">
        <v>5</v>
      </c>
      <c r="E19" s="42" t="s">
        <v>176</v>
      </c>
      <c r="F19" s="41">
        <v>14</v>
      </c>
      <c r="G19" s="159">
        <f>SUM(F19:F21)</f>
        <v>28</v>
      </c>
      <c r="H19" s="162">
        <v>5</v>
      </c>
    </row>
    <row r="20" spans="1:8" ht="14.1" customHeight="1" x14ac:dyDescent="0.25">
      <c r="A20" s="157"/>
      <c r="B20" s="174"/>
      <c r="C20" s="5" t="s">
        <v>155</v>
      </c>
      <c r="D20" s="32" t="s">
        <v>5</v>
      </c>
      <c r="E20" s="26" t="s">
        <v>177</v>
      </c>
      <c r="F20" s="32">
        <v>12</v>
      </c>
      <c r="G20" s="160"/>
      <c r="H20" s="163"/>
    </row>
    <row r="21" spans="1:8" ht="14.1" customHeight="1" thickBot="1" x14ac:dyDescent="0.3">
      <c r="A21" s="158"/>
      <c r="B21" s="177"/>
      <c r="C21" s="53" t="s">
        <v>78</v>
      </c>
      <c r="D21" s="54" t="s">
        <v>6</v>
      </c>
      <c r="E21" s="55" t="s">
        <v>178</v>
      </c>
      <c r="F21" s="54">
        <v>2</v>
      </c>
      <c r="G21" s="161"/>
      <c r="H21" s="164"/>
    </row>
    <row r="22" spans="1:8" ht="14.1" customHeight="1" x14ac:dyDescent="0.25">
      <c r="A22" s="156">
        <v>6</v>
      </c>
      <c r="B22" s="144" t="s">
        <v>20</v>
      </c>
      <c r="C22" s="40" t="s">
        <v>53</v>
      </c>
      <c r="D22" s="41" t="s">
        <v>5</v>
      </c>
      <c r="E22" s="42" t="s">
        <v>179</v>
      </c>
      <c r="F22" s="41">
        <v>7</v>
      </c>
      <c r="G22" s="170">
        <f>F22+F23+10+10</f>
        <v>36</v>
      </c>
      <c r="H22" s="178">
        <v>6</v>
      </c>
    </row>
    <row r="23" spans="1:8" ht="14.1" customHeight="1" thickBot="1" x14ac:dyDescent="0.3">
      <c r="A23" s="158"/>
      <c r="B23" s="146"/>
      <c r="C23" s="43" t="s">
        <v>54</v>
      </c>
      <c r="D23" s="44" t="s">
        <v>5</v>
      </c>
      <c r="E23" s="45" t="s">
        <v>180</v>
      </c>
      <c r="F23" s="44">
        <v>9</v>
      </c>
      <c r="G23" s="171"/>
      <c r="H23" s="179"/>
    </row>
    <row r="24" spans="1:8" ht="14.1" customHeight="1" x14ac:dyDescent="0.25">
      <c r="A24" s="156">
        <v>7</v>
      </c>
      <c r="B24" s="144" t="s">
        <v>22</v>
      </c>
      <c r="C24" s="40" t="s">
        <v>75</v>
      </c>
      <c r="D24" s="41" t="s">
        <v>5</v>
      </c>
      <c r="E24" s="42" t="s">
        <v>181</v>
      </c>
      <c r="F24" s="41">
        <v>17</v>
      </c>
      <c r="G24" s="159">
        <f>SUM(F24:F26)</f>
        <v>38</v>
      </c>
      <c r="H24" s="162">
        <v>7</v>
      </c>
    </row>
    <row r="25" spans="1:8" ht="14.1" customHeight="1" x14ac:dyDescent="0.25">
      <c r="A25" s="157"/>
      <c r="B25" s="145"/>
      <c r="C25" s="5" t="s">
        <v>74</v>
      </c>
      <c r="D25" s="32" t="s">
        <v>5</v>
      </c>
      <c r="E25" s="26" t="s">
        <v>182</v>
      </c>
      <c r="F25" s="32">
        <v>16</v>
      </c>
      <c r="G25" s="160"/>
      <c r="H25" s="163"/>
    </row>
    <row r="26" spans="1:8" ht="14.1" customHeight="1" thickBot="1" x14ac:dyDescent="0.3">
      <c r="A26" s="158"/>
      <c r="B26" s="146"/>
      <c r="C26" s="53" t="s">
        <v>136</v>
      </c>
      <c r="D26" s="54" t="s">
        <v>6</v>
      </c>
      <c r="E26" s="55" t="s">
        <v>183</v>
      </c>
      <c r="F26" s="54">
        <v>5</v>
      </c>
      <c r="G26" s="161"/>
      <c r="H26" s="164"/>
    </row>
    <row r="27" spans="1:8" ht="14.1" customHeight="1" x14ac:dyDescent="0.25">
      <c r="A27" s="172">
        <v>8</v>
      </c>
      <c r="B27" s="144" t="s">
        <v>148</v>
      </c>
      <c r="C27" s="40" t="s">
        <v>149</v>
      </c>
      <c r="D27" s="41" t="s">
        <v>5</v>
      </c>
      <c r="E27" s="42" t="s">
        <v>184</v>
      </c>
      <c r="F27" s="41">
        <v>13</v>
      </c>
      <c r="G27" s="159">
        <f>F27+F28+10+10</f>
        <v>43</v>
      </c>
      <c r="H27" s="162">
        <v>8</v>
      </c>
    </row>
    <row r="28" spans="1:8" ht="14.1" customHeight="1" thickBot="1" x14ac:dyDescent="0.3">
      <c r="A28" s="173"/>
      <c r="B28" s="146"/>
      <c r="C28" s="43" t="s">
        <v>150</v>
      </c>
      <c r="D28" s="44" t="s">
        <v>5</v>
      </c>
      <c r="E28" s="45" t="s">
        <v>185</v>
      </c>
      <c r="F28" s="44">
        <v>10</v>
      </c>
      <c r="G28" s="161"/>
      <c r="H28" s="164"/>
    </row>
    <row r="29" spans="1:8" ht="14.1" customHeight="1" x14ac:dyDescent="0.25">
      <c r="A29" s="156">
        <v>9</v>
      </c>
      <c r="B29" s="144" t="s">
        <v>24</v>
      </c>
      <c r="C29" s="40" t="s">
        <v>133</v>
      </c>
      <c r="D29" s="41" t="s">
        <v>5</v>
      </c>
      <c r="E29" s="42" t="s">
        <v>186</v>
      </c>
      <c r="F29" s="41">
        <v>15</v>
      </c>
      <c r="G29" s="159">
        <f>F29+18+10+F30</f>
        <v>49</v>
      </c>
      <c r="H29" s="162">
        <v>9</v>
      </c>
    </row>
    <row r="30" spans="1:8" ht="14.1" customHeight="1" x14ac:dyDescent="0.25">
      <c r="A30" s="157"/>
      <c r="B30" s="145"/>
      <c r="C30" s="14" t="s">
        <v>134</v>
      </c>
      <c r="D30" s="15" t="s">
        <v>6</v>
      </c>
      <c r="E30" s="27" t="s">
        <v>187</v>
      </c>
      <c r="F30" s="15">
        <v>6</v>
      </c>
      <c r="G30" s="160"/>
      <c r="H30" s="163"/>
    </row>
    <row r="31" spans="1:8" ht="14.1" customHeight="1" thickBot="1" x14ac:dyDescent="0.3">
      <c r="A31" s="158"/>
      <c r="B31" s="146"/>
      <c r="C31" s="53" t="s">
        <v>135</v>
      </c>
      <c r="D31" s="54" t="s">
        <v>6</v>
      </c>
      <c r="E31" s="55" t="s">
        <v>188</v>
      </c>
      <c r="F31" s="54">
        <v>9</v>
      </c>
      <c r="G31" s="161"/>
      <c r="H31" s="164"/>
    </row>
    <row r="32" spans="1:8" s="8" customFormat="1" ht="14.1" customHeight="1" thickBot="1" x14ac:dyDescent="0.3">
      <c r="A32" s="48">
        <v>10</v>
      </c>
      <c r="B32" s="49" t="s">
        <v>153</v>
      </c>
      <c r="C32" s="50" t="s">
        <v>154</v>
      </c>
      <c r="D32" s="37" t="s">
        <v>5</v>
      </c>
      <c r="E32" s="51" t="s">
        <v>189</v>
      </c>
      <c r="F32" s="37">
        <v>11</v>
      </c>
      <c r="G32" s="37">
        <f>F32+18+10+10+10</f>
        <v>59</v>
      </c>
      <c r="H32" s="52">
        <v>10</v>
      </c>
    </row>
    <row r="33" spans="1:8" ht="14.1" customHeight="1" x14ac:dyDescent="0.25">
      <c r="A33" s="156">
        <v>11</v>
      </c>
      <c r="B33" s="144" t="s">
        <v>142</v>
      </c>
      <c r="C33" s="57" t="s">
        <v>145</v>
      </c>
      <c r="D33" s="58" t="s">
        <v>6</v>
      </c>
      <c r="E33" s="59" t="s">
        <v>190</v>
      </c>
      <c r="F33" s="58">
        <v>10</v>
      </c>
      <c r="G33" s="159">
        <f>18+10+18+10+F34</f>
        <v>64</v>
      </c>
      <c r="H33" s="162">
        <v>11</v>
      </c>
    </row>
    <row r="34" spans="1:8" ht="14.1" customHeight="1" thickBot="1" x14ac:dyDescent="0.3">
      <c r="A34" s="158"/>
      <c r="B34" s="146"/>
      <c r="C34" s="53" t="s">
        <v>144</v>
      </c>
      <c r="D34" s="54" t="s">
        <v>6</v>
      </c>
      <c r="E34" s="55" t="s">
        <v>191</v>
      </c>
      <c r="F34" s="54">
        <v>8</v>
      </c>
      <c r="G34" s="161"/>
      <c r="H34" s="164"/>
    </row>
  </sheetData>
  <mergeCells count="43">
    <mergeCell ref="B10:B12"/>
    <mergeCell ref="A10:A12"/>
    <mergeCell ref="G24:G26"/>
    <mergeCell ref="H24:H26"/>
    <mergeCell ref="G10:G12"/>
    <mergeCell ref="H10:H12"/>
    <mergeCell ref="B19:B21"/>
    <mergeCell ref="A19:A21"/>
    <mergeCell ref="G19:G21"/>
    <mergeCell ref="B22:B23"/>
    <mergeCell ref="A22:A23"/>
    <mergeCell ref="G22:G23"/>
    <mergeCell ref="H22:H23"/>
    <mergeCell ref="B13:B15"/>
    <mergeCell ref="A13:A15"/>
    <mergeCell ref="G13:G15"/>
    <mergeCell ref="A1:H1"/>
    <mergeCell ref="A2:H2"/>
    <mergeCell ref="A4:H4"/>
    <mergeCell ref="B7:B9"/>
    <mergeCell ref="A7:A9"/>
    <mergeCell ref="G7:G9"/>
    <mergeCell ref="H7:H9"/>
    <mergeCell ref="H13:H15"/>
    <mergeCell ref="H19:H21"/>
    <mergeCell ref="A27:A28"/>
    <mergeCell ref="B27:B28"/>
    <mergeCell ref="G27:G28"/>
    <mergeCell ref="H27:H28"/>
    <mergeCell ref="B24:B26"/>
    <mergeCell ref="A24:A26"/>
    <mergeCell ref="G33:G34"/>
    <mergeCell ref="H33:H34"/>
    <mergeCell ref="B16:B18"/>
    <mergeCell ref="A16:A18"/>
    <mergeCell ref="G16:G18"/>
    <mergeCell ref="H16:H18"/>
    <mergeCell ref="B33:B34"/>
    <mergeCell ref="A33:A34"/>
    <mergeCell ref="B29:B31"/>
    <mergeCell ref="A29:A31"/>
    <mergeCell ref="G29:G31"/>
    <mergeCell ref="H29:H31"/>
  </mergeCells>
  <pageMargins left="0.7" right="0.7" top="0.75" bottom="0.75" header="0.3" footer="0.3"/>
  <pageSetup paperSize="9" orientation="landscape" r:id="rId1"/>
  <ignoredErrors>
    <ignoredError sqref="G24 G19 G13 G16 G10 G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15" zoomScaleNormal="115" workbookViewId="0">
      <selection activeCell="B24" sqref="B24"/>
    </sheetView>
  </sheetViews>
  <sheetFormatPr defaultRowHeight="14.1" customHeight="1" x14ac:dyDescent="0.25"/>
  <cols>
    <col min="1" max="1" width="5" style="9" customWidth="1"/>
    <col min="2" max="2" width="56.7109375" style="9" customWidth="1"/>
    <col min="3" max="3" width="17.140625" style="10" customWidth="1"/>
    <col min="4" max="4" width="12.85546875" style="10" customWidth="1"/>
    <col min="5" max="16384" width="9.140625" style="8"/>
  </cols>
  <sheetData>
    <row r="1" spans="1:4" ht="14.1" customHeight="1" x14ac:dyDescent="0.25">
      <c r="A1" s="180" t="s">
        <v>0</v>
      </c>
      <c r="B1" s="180"/>
      <c r="C1" s="180"/>
      <c r="D1" s="180"/>
    </row>
    <row r="2" spans="1:4" ht="14.1" customHeight="1" x14ac:dyDescent="0.25">
      <c r="A2" s="180" t="s">
        <v>3</v>
      </c>
      <c r="B2" s="180"/>
      <c r="C2" s="180"/>
      <c r="D2" s="180"/>
    </row>
    <row r="3" spans="1:4" ht="14.1" customHeight="1" x14ac:dyDescent="0.25">
      <c r="A3" s="33"/>
      <c r="B3" s="33"/>
      <c r="C3" s="33"/>
      <c r="D3" s="33"/>
    </row>
    <row r="4" spans="1:4" ht="14.1" customHeight="1" x14ac:dyDescent="0.25">
      <c r="A4" s="180" t="s">
        <v>163</v>
      </c>
      <c r="B4" s="180"/>
      <c r="C4" s="180"/>
      <c r="D4" s="180"/>
    </row>
    <row r="5" spans="1:4" ht="14.1" customHeight="1" thickBot="1" x14ac:dyDescent="0.3">
      <c r="A5" s="181" t="s">
        <v>4</v>
      </c>
      <c r="B5" s="181"/>
      <c r="C5" s="181"/>
      <c r="D5" s="181"/>
    </row>
    <row r="6" spans="1:4" s="10" customFormat="1" ht="14.1" customHeight="1" thickBot="1" x14ac:dyDescent="0.3">
      <c r="A6" s="36" t="s">
        <v>1</v>
      </c>
      <c r="B6" s="37" t="s">
        <v>7</v>
      </c>
      <c r="C6" s="37" t="s">
        <v>37</v>
      </c>
      <c r="D6" s="52" t="s">
        <v>15</v>
      </c>
    </row>
    <row r="7" spans="1:4" ht="14.1" customHeight="1" x14ac:dyDescent="0.25">
      <c r="A7" s="78">
        <v>1</v>
      </c>
      <c r="B7" s="30" t="s">
        <v>18</v>
      </c>
      <c r="C7" s="82">
        <v>17.100000000000001</v>
      </c>
      <c r="D7" s="7">
        <v>1</v>
      </c>
    </row>
    <row r="8" spans="1:4" ht="14.1" customHeight="1" x14ac:dyDescent="0.25">
      <c r="A8" s="35">
        <f>A7+1</f>
        <v>2</v>
      </c>
      <c r="B8" s="11" t="s">
        <v>25</v>
      </c>
      <c r="C8" s="39">
        <v>19</v>
      </c>
      <c r="D8" s="77">
        <v>2</v>
      </c>
    </row>
    <row r="9" spans="1:4" ht="14.1" customHeight="1" x14ac:dyDescent="0.25">
      <c r="A9" s="35">
        <f t="shared" ref="A9:A17" si="0">A8+1</f>
        <v>3</v>
      </c>
      <c r="B9" s="11" t="s">
        <v>22</v>
      </c>
      <c r="C9" s="39">
        <v>19.05</v>
      </c>
      <c r="D9" s="77">
        <v>3</v>
      </c>
    </row>
    <row r="10" spans="1:4" ht="14.1" customHeight="1" x14ac:dyDescent="0.25">
      <c r="A10" s="35">
        <f t="shared" si="0"/>
        <v>4</v>
      </c>
      <c r="B10" s="11" t="s">
        <v>44</v>
      </c>
      <c r="C10" s="39">
        <v>22</v>
      </c>
      <c r="D10" s="77">
        <v>4</v>
      </c>
    </row>
    <row r="11" spans="1:4" ht="14.1" customHeight="1" x14ac:dyDescent="0.25">
      <c r="A11" s="35">
        <f t="shared" si="0"/>
        <v>5</v>
      </c>
      <c r="B11" s="11" t="s">
        <v>33</v>
      </c>
      <c r="C11" s="39">
        <v>22.3</v>
      </c>
      <c r="D11" s="77">
        <v>5</v>
      </c>
    </row>
    <row r="12" spans="1:4" ht="14.1" customHeight="1" x14ac:dyDescent="0.25">
      <c r="A12" s="35">
        <f t="shared" si="0"/>
        <v>6</v>
      </c>
      <c r="B12" s="11" t="s">
        <v>23</v>
      </c>
      <c r="C12" s="39">
        <v>23.3</v>
      </c>
      <c r="D12" s="77">
        <v>6</v>
      </c>
    </row>
    <row r="13" spans="1:4" ht="14.1" customHeight="1" x14ac:dyDescent="0.25">
      <c r="A13" s="35">
        <f t="shared" si="0"/>
        <v>7</v>
      </c>
      <c r="B13" s="11" t="s">
        <v>34</v>
      </c>
      <c r="C13" s="39">
        <v>24.1</v>
      </c>
      <c r="D13" s="77">
        <v>7</v>
      </c>
    </row>
    <row r="14" spans="1:4" ht="14.1" customHeight="1" x14ac:dyDescent="0.25">
      <c r="A14" s="35">
        <f t="shared" si="0"/>
        <v>8</v>
      </c>
      <c r="B14" s="11" t="s">
        <v>24</v>
      </c>
      <c r="C14" s="39">
        <v>24.3</v>
      </c>
      <c r="D14" s="77">
        <v>8</v>
      </c>
    </row>
    <row r="15" spans="1:4" ht="14.1" customHeight="1" x14ac:dyDescent="0.25">
      <c r="A15" s="35">
        <f t="shared" si="0"/>
        <v>9</v>
      </c>
      <c r="B15" s="11" t="s">
        <v>45</v>
      </c>
      <c r="C15" s="39">
        <v>25</v>
      </c>
      <c r="D15" s="77">
        <v>9</v>
      </c>
    </row>
    <row r="16" spans="1:4" ht="14.1" customHeight="1" x14ac:dyDescent="0.25">
      <c r="A16" s="35">
        <f t="shared" si="0"/>
        <v>10</v>
      </c>
      <c r="B16" s="11" t="s">
        <v>19</v>
      </c>
      <c r="C16" s="39">
        <v>27.1</v>
      </c>
      <c r="D16" s="77">
        <v>10</v>
      </c>
    </row>
    <row r="17" spans="1:4" ht="14.1" customHeight="1" thickBot="1" x14ac:dyDescent="0.3">
      <c r="A17" s="23">
        <f t="shared" si="0"/>
        <v>11</v>
      </c>
      <c r="B17" s="80" t="s">
        <v>26</v>
      </c>
      <c r="C17" s="81">
        <v>29</v>
      </c>
      <c r="D17" s="79">
        <v>11</v>
      </c>
    </row>
  </sheetData>
  <sortState ref="B7:D17">
    <sortCondition ref="D7:D17"/>
  </sortState>
  <mergeCells count="4">
    <mergeCell ref="A4:D4"/>
    <mergeCell ref="A5:D5"/>
    <mergeCell ref="A1:D1"/>
    <mergeCell ref="A2:D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6" zoomScale="115" zoomScaleNormal="115" workbookViewId="0">
      <selection activeCell="B29" sqref="B29"/>
    </sheetView>
  </sheetViews>
  <sheetFormatPr defaultRowHeight="14.1" customHeight="1" x14ac:dyDescent="0.25"/>
  <cols>
    <col min="1" max="1" width="3.85546875" style="9" customWidth="1"/>
    <col min="2" max="2" width="28.42578125" style="229" customWidth="1"/>
    <col min="3" max="3" width="11.42578125" style="9" customWidth="1"/>
    <col min="4" max="4" width="6" style="10" customWidth="1"/>
    <col min="5" max="5" width="6.7109375" style="10" customWidth="1"/>
    <col min="6" max="6" width="6.42578125" style="10" customWidth="1"/>
    <col min="7" max="7" width="6.7109375" style="10" customWidth="1"/>
    <col min="8" max="8" width="6.140625" style="10" customWidth="1"/>
    <col min="9" max="11" width="6.28515625" style="10" customWidth="1"/>
    <col min="12" max="12" width="6" style="10" customWidth="1"/>
    <col min="13" max="13" width="6.140625" style="10" customWidth="1"/>
    <col min="14" max="14" width="6" style="10" customWidth="1"/>
    <col min="15" max="15" width="6.140625" style="10" customWidth="1"/>
    <col min="16" max="16" width="5.5703125" style="10" customWidth="1"/>
    <col min="17" max="17" width="6.140625" style="10" customWidth="1"/>
    <col min="18" max="18" width="6" style="10" customWidth="1"/>
    <col min="19" max="19" width="5.85546875" style="10" customWidth="1"/>
    <col min="20" max="20" width="4.42578125" style="8" customWidth="1"/>
    <col min="21" max="21" width="4.28515625" style="8" customWidth="1"/>
    <col min="22" max="16384" width="9.140625" style="8"/>
  </cols>
  <sheetData>
    <row r="1" spans="1:19" ht="14.1" customHeight="1" x14ac:dyDescent="0.25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 ht="14.1" customHeight="1" x14ac:dyDescent="0.25">
      <c r="A2" s="187" t="s">
        <v>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14.1" customHeight="1" x14ac:dyDescent="0.25">
      <c r="A3" s="187" t="s">
        <v>319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14.1" customHeight="1" thickBot="1" x14ac:dyDescent="0.3">
      <c r="A4" s="99"/>
      <c r="B4" s="222"/>
      <c r="C4" s="99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 t="s">
        <v>4</v>
      </c>
    </row>
    <row r="5" spans="1:19" ht="15" customHeight="1" thickBot="1" x14ac:dyDescent="0.3">
      <c r="A5" s="188" t="s">
        <v>1</v>
      </c>
      <c r="B5" s="223" t="s">
        <v>7</v>
      </c>
      <c r="C5" s="218" t="s">
        <v>320</v>
      </c>
      <c r="D5" s="213" t="s">
        <v>8</v>
      </c>
      <c r="E5" s="191"/>
      <c r="F5" s="191"/>
      <c r="G5" s="191"/>
      <c r="H5" s="192"/>
      <c r="I5" s="192"/>
      <c r="J5" s="191"/>
      <c r="K5" s="191"/>
      <c r="L5" s="191"/>
      <c r="M5" s="191"/>
      <c r="N5" s="191"/>
      <c r="O5" s="193"/>
      <c r="P5" s="194" t="s">
        <v>147</v>
      </c>
      <c r="Q5" s="200" t="s">
        <v>146</v>
      </c>
      <c r="R5" s="194" t="s">
        <v>17</v>
      </c>
      <c r="S5" s="197" t="s">
        <v>15</v>
      </c>
    </row>
    <row r="6" spans="1:19" ht="15" customHeight="1" x14ac:dyDescent="0.25">
      <c r="A6" s="189"/>
      <c r="B6" s="224"/>
      <c r="C6" s="219"/>
      <c r="D6" s="182" t="s">
        <v>10</v>
      </c>
      <c r="E6" s="184"/>
      <c r="F6" s="185" t="s">
        <v>11</v>
      </c>
      <c r="G6" s="186"/>
      <c r="H6" s="203" t="s">
        <v>9</v>
      </c>
      <c r="I6" s="204"/>
      <c r="J6" s="182" t="s">
        <v>12</v>
      </c>
      <c r="K6" s="182"/>
      <c r="L6" s="183" t="s">
        <v>13</v>
      </c>
      <c r="M6" s="184"/>
      <c r="N6" s="185" t="s">
        <v>14</v>
      </c>
      <c r="O6" s="186"/>
      <c r="P6" s="195"/>
      <c r="Q6" s="201"/>
      <c r="R6" s="195"/>
      <c r="S6" s="198"/>
    </row>
    <row r="7" spans="1:19" ht="14.1" customHeight="1" thickBot="1" x14ac:dyDescent="0.3">
      <c r="A7" s="190"/>
      <c r="B7" s="225"/>
      <c r="C7" s="220"/>
      <c r="D7" s="137" t="s">
        <v>15</v>
      </c>
      <c r="E7" s="103" t="s">
        <v>16</v>
      </c>
      <c r="F7" s="104" t="s">
        <v>15</v>
      </c>
      <c r="G7" s="105" t="s">
        <v>16</v>
      </c>
      <c r="H7" s="106" t="s">
        <v>15</v>
      </c>
      <c r="I7" s="107" t="s">
        <v>16</v>
      </c>
      <c r="J7" s="104" t="s">
        <v>15</v>
      </c>
      <c r="K7" s="105" t="s">
        <v>16</v>
      </c>
      <c r="L7" s="102" t="s">
        <v>15</v>
      </c>
      <c r="M7" s="103" t="s">
        <v>16</v>
      </c>
      <c r="N7" s="104" t="s">
        <v>15</v>
      </c>
      <c r="O7" s="105" t="s">
        <v>16</v>
      </c>
      <c r="P7" s="196"/>
      <c r="Q7" s="202"/>
      <c r="R7" s="196"/>
      <c r="S7" s="199"/>
    </row>
    <row r="8" spans="1:19" ht="14.1" customHeight="1" x14ac:dyDescent="0.25">
      <c r="A8" s="108">
        <v>1</v>
      </c>
      <c r="B8" s="226" t="s">
        <v>18</v>
      </c>
      <c r="C8" s="216" t="s">
        <v>325</v>
      </c>
      <c r="D8" s="114">
        <v>2</v>
      </c>
      <c r="E8" s="109">
        <v>13</v>
      </c>
      <c r="F8" s="110">
        <v>1</v>
      </c>
      <c r="G8" s="111">
        <v>15</v>
      </c>
      <c r="H8" s="112">
        <v>1</v>
      </c>
      <c r="I8" s="113">
        <v>15</v>
      </c>
      <c r="J8" s="110">
        <v>1</v>
      </c>
      <c r="K8" s="111">
        <v>15</v>
      </c>
      <c r="L8" s="112">
        <v>1</v>
      </c>
      <c r="M8" s="113">
        <v>15</v>
      </c>
      <c r="N8" s="114">
        <v>1</v>
      </c>
      <c r="O8" s="115">
        <v>15</v>
      </c>
      <c r="P8" s="116">
        <v>0</v>
      </c>
      <c r="Q8" s="143">
        <v>5</v>
      </c>
      <c r="R8" s="116">
        <f>G8+I8+K8+O8+P8+Q8</f>
        <v>65</v>
      </c>
      <c r="S8" s="117">
        <v>1</v>
      </c>
    </row>
    <row r="9" spans="1:19" ht="27" customHeight="1" x14ac:dyDescent="0.25">
      <c r="A9" s="118">
        <f>A8+1</f>
        <v>2</v>
      </c>
      <c r="B9" s="227" t="s">
        <v>44</v>
      </c>
      <c r="C9" s="221" t="s">
        <v>322</v>
      </c>
      <c r="D9" s="121">
        <v>3</v>
      </c>
      <c r="E9" s="120">
        <v>12</v>
      </c>
      <c r="F9" s="121">
        <v>2</v>
      </c>
      <c r="G9" s="122">
        <v>13</v>
      </c>
      <c r="H9" s="119">
        <v>4</v>
      </c>
      <c r="I9" s="120">
        <v>11</v>
      </c>
      <c r="J9" s="121">
        <v>3</v>
      </c>
      <c r="K9" s="122">
        <v>12</v>
      </c>
      <c r="L9" s="123">
        <v>7</v>
      </c>
      <c r="M9" s="124">
        <v>8</v>
      </c>
      <c r="N9" s="125">
        <v>13</v>
      </c>
      <c r="O9" s="126">
        <v>2</v>
      </c>
      <c r="P9" s="127">
        <v>0</v>
      </c>
      <c r="Q9" s="128">
        <v>0</v>
      </c>
      <c r="R9" s="127">
        <f>E9+G9+I9+K9</f>
        <v>48</v>
      </c>
      <c r="S9" s="129">
        <v>2</v>
      </c>
    </row>
    <row r="10" spans="1:19" ht="14.1" customHeight="1" x14ac:dyDescent="0.25">
      <c r="A10" s="118">
        <f t="shared" ref="A10:A33" si="0">A9+1</f>
        <v>3</v>
      </c>
      <c r="B10" s="227" t="s">
        <v>25</v>
      </c>
      <c r="C10" s="214" t="s">
        <v>322</v>
      </c>
      <c r="D10" s="121">
        <v>6</v>
      </c>
      <c r="E10" s="120">
        <v>9</v>
      </c>
      <c r="F10" s="121">
        <v>4</v>
      </c>
      <c r="G10" s="122">
        <v>11</v>
      </c>
      <c r="H10" s="119">
        <v>2</v>
      </c>
      <c r="I10" s="120">
        <v>13</v>
      </c>
      <c r="J10" s="209" t="s">
        <v>156</v>
      </c>
      <c r="K10" s="210"/>
      <c r="L10" s="205" t="s">
        <v>156</v>
      </c>
      <c r="M10" s="206"/>
      <c r="N10" s="121">
        <v>4</v>
      </c>
      <c r="O10" s="122">
        <v>11</v>
      </c>
      <c r="P10" s="127">
        <v>0</v>
      </c>
      <c r="Q10" s="128">
        <v>0</v>
      </c>
      <c r="R10" s="127">
        <f>E10+G10+I10+O10</f>
        <v>44</v>
      </c>
      <c r="S10" s="129">
        <v>3</v>
      </c>
    </row>
    <row r="11" spans="1:19" ht="27.75" customHeight="1" x14ac:dyDescent="0.25">
      <c r="A11" s="118">
        <f t="shared" si="0"/>
        <v>4</v>
      </c>
      <c r="B11" s="227" t="s">
        <v>33</v>
      </c>
      <c r="C11" s="214" t="s">
        <v>321</v>
      </c>
      <c r="D11" s="121">
        <v>4</v>
      </c>
      <c r="E11" s="120">
        <v>11</v>
      </c>
      <c r="F11" s="121">
        <v>10</v>
      </c>
      <c r="G11" s="122">
        <v>5</v>
      </c>
      <c r="H11" s="119">
        <v>5</v>
      </c>
      <c r="I11" s="120">
        <v>10</v>
      </c>
      <c r="J11" s="209" t="s">
        <v>156</v>
      </c>
      <c r="K11" s="210"/>
      <c r="L11" s="123">
        <v>10</v>
      </c>
      <c r="M11" s="124">
        <v>5</v>
      </c>
      <c r="N11" s="121">
        <v>3</v>
      </c>
      <c r="O11" s="122">
        <v>12</v>
      </c>
      <c r="P11" s="127">
        <v>0</v>
      </c>
      <c r="Q11" s="128">
        <v>0</v>
      </c>
      <c r="R11" s="127">
        <f>E11+G11+I11+O11</f>
        <v>38</v>
      </c>
      <c r="S11" s="129">
        <v>4</v>
      </c>
    </row>
    <row r="12" spans="1:19" ht="14.1" customHeight="1" x14ac:dyDescent="0.25">
      <c r="A12" s="118">
        <f t="shared" si="0"/>
        <v>5</v>
      </c>
      <c r="B12" s="227" t="s">
        <v>22</v>
      </c>
      <c r="C12" s="214" t="s">
        <v>323</v>
      </c>
      <c r="D12" s="121">
        <v>8</v>
      </c>
      <c r="E12" s="120">
        <v>7</v>
      </c>
      <c r="F12" s="125">
        <v>8</v>
      </c>
      <c r="G12" s="126">
        <v>7</v>
      </c>
      <c r="H12" s="119">
        <v>3</v>
      </c>
      <c r="I12" s="120">
        <v>12</v>
      </c>
      <c r="J12" s="121">
        <v>7</v>
      </c>
      <c r="K12" s="122">
        <v>8</v>
      </c>
      <c r="L12" s="119">
        <v>4</v>
      </c>
      <c r="M12" s="120">
        <v>11</v>
      </c>
      <c r="N12" s="125">
        <v>19</v>
      </c>
      <c r="O12" s="126">
        <v>1</v>
      </c>
      <c r="P12" s="127">
        <v>0</v>
      </c>
      <c r="Q12" s="128">
        <v>0</v>
      </c>
      <c r="R12" s="127">
        <f>E12+I12+K12+M12</f>
        <v>38</v>
      </c>
      <c r="S12" s="129">
        <v>5</v>
      </c>
    </row>
    <row r="13" spans="1:19" ht="14.1" customHeight="1" x14ac:dyDescent="0.25">
      <c r="A13" s="118">
        <f t="shared" si="0"/>
        <v>6</v>
      </c>
      <c r="B13" s="227" t="s">
        <v>23</v>
      </c>
      <c r="C13" s="214" t="s">
        <v>322</v>
      </c>
      <c r="D13" s="209" t="s">
        <v>156</v>
      </c>
      <c r="E13" s="206"/>
      <c r="F13" s="209" t="s">
        <v>156</v>
      </c>
      <c r="G13" s="210"/>
      <c r="H13" s="119">
        <v>6</v>
      </c>
      <c r="I13" s="120">
        <v>9</v>
      </c>
      <c r="J13" s="121">
        <v>4</v>
      </c>
      <c r="K13" s="122">
        <v>11</v>
      </c>
      <c r="L13" s="119">
        <v>8</v>
      </c>
      <c r="M13" s="120">
        <v>7</v>
      </c>
      <c r="N13" s="121">
        <v>6</v>
      </c>
      <c r="O13" s="122">
        <v>9</v>
      </c>
      <c r="P13" s="127">
        <v>0</v>
      </c>
      <c r="Q13" s="128">
        <v>0</v>
      </c>
      <c r="R13" s="127">
        <f>I13+K13+M13+O13</f>
        <v>36</v>
      </c>
      <c r="S13" s="129">
        <v>6</v>
      </c>
    </row>
    <row r="14" spans="1:19" ht="26.25" customHeight="1" x14ac:dyDescent="0.25">
      <c r="A14" s="118">
        <f t="shared" si="0"/>
        <v>7</v>
      </c>
      <c r="B14" s="227" t="s">
        <v>34</v>
      </c>
      <c r="C14" s="214" t="s">
        <v>325</v>
      </c>
      <c r="D14" s="138">
        <v>9</v>
      </c>
      <c r="E14" s="124">
        <v>6</v>
      </c>
      <c r="F14" s="121">
        <v>5</v>
      </c>
      <c r="G14" s="122">
        <v>10</v>
      </c>
      <c r="H14" s="119">
        <v>7</v>
      </c>
      <c r="I14" s="120">
        <v>8</v>
      </c>
      <c r="J14" s="209" t="s">
        <v>156</v>
      </c>
      <c r="K14" s="210"/>
      <c r="L14" s="119">
        <v>5</v>
      </c>
      <c r="M14" s="120">
        <v>10</v>
      </c>
      <c r="N14" s="121">
        <v>7</v>
      </c>
      <c r="O14" s="122">
        <v>8</v>
      </c>
      <c r="P14" s="127">
        <v>0</v>
      </c>
      <c r="Q14" s="128">
        <v>0</v>
      </c>
      <c r="R14" s="127">
        <f>G14+I14+M14+O14</f>
        <v>36</v>
      </c>
      <c r="S14" s="129">
        <v>7</v>
      </c>
    </row>
    <row r="15" spans="1:19" ht="14.1" customHeight="1" x14ac:dyDescent="0.25">
      <c r="A15" s="118">
        <f t="shared" si="0"/>
        <v>8</v>
      </c>
      <c r="B15" s="227" t="s">
        <v>19</v>
      </c>
      <c r="C15" s="214" t="s">
        <v>325</v>
      </c>
      <c r="D15" s="138">
        <v>13</v>
      </c>
      <c r="E15" s="124">
        <v>2</v>
      </c>
      <c r="F15" s="121">
        <v>7</v>
      </c>
      <c r="G15" s="122">
        <v>8</v>
      </c>
      <c r="H15" s="119">
        <v>10</v>
      </c>
      <c r="I15" s="120">
        <v>5</v>
      </c>
      <c r="J15" s="121">
        <v>5</v>
      </c>
      <c r="K15" s="122">
        <v>10</v>
      </c>
      <c r="L15" s="119">
        <v>6</v>
      </c>
      <c r="M15" s="120">
        <v>9</v>
      </c>
      <c r="N15" s="125">
        <v>15</v>
      </c>
      <c r="O15" s="126">
        <v>1</v>
      </c>
      <c r="P15" s="130">
        <v>2</v>
      </c>
      <c r="Q15" s="128">
        <v>0</v>
      </c>
      <c r="R15" s="127">
        <f>G15+I15+K15+M15+P15</f>
        <v>34</v>
      </c>
      <c r="S15" s="129">
        <v>8</v>
      </c>
    </row>
    <row r="16" spans="1:19" ht="14.1" customHeight="1" x14ac:dyDescent="0.25">
      <c r="A16" s="118">
        <f t="shared" si="0"/>
        <v>9</v>
      </c>
      <c r="B16" s="227" t="s">
        <v>21</v>
      </c>
      <c r="C16" s="214" t="s">
        <v>325</v>
      </c>
      <c r="D16" s="121">
        <v>7</v>
      </c>
      <c r="E16" s="120">
        <v>8</v>
      </c>
      <c r="F16" s="121">
        <v>6</v>
      </c>
      <c r="G16" s="122">
        <v>9</v>
      </c>
      <c r="H16" s="205" t="s">
        <v>156</v>
      </c>
      <c r="I16" s="206"/>
      <c r="J16" s="121">
        <v>2</v>
      </c>
      <c r="K16" s="122">
        <v>13</v>
      </c>
      <c r="L16" s="119">
        <v>12</v>
      </c>
      <c r="M16" s="120">
        <v>3</v>
      </c>
      <c r="N16" s="209" t="s">
        <v>156</v>
      </c>
      <c r="O16" s="210"/>
      <c r="P16" s="127">
        <v>0</v>
      </c>
      <c r="Q16" s="128">
        <v>0</v>
      </c>
      <c r="R16" s="127">
        <f>E16+G16+K16+M16</f>
        <v>33</v>
      </c>
      <c r="S16" s="129">
        <v>9</v>
      </c>
    </row>
    <row r="17" spans="1:19" ht="14.1" customHeight="1" x14ac:dyDescent="0.25">
      <c r="A17" s="118">
        <f t="shared" si="0"/>
        <v>10</v>
      </c>
      <c r="B17" s="227" t="s">
        <v>24</v>
      </c>
      <c r="C17" s="214" t="s">
        <v>325</v>
      </c>
      <c r="D17" s="209" t="s">
        <v>156</v>
      </c>
      <c r="E17" s="206"/>
      <c r="F17" s="121">
        <v>9</v>
      </c>
      <c r="G17" s="122">
        <v>6</v>
      </c>
      <c r="H17" s="119">
        <v>8</v>
      </c>
      <c r="I17" s="120">
        <v>7</v>
      </c>
      <c r="J17" s="121">
        <v>9</v>
      </c>
      <c r="K17" s="122">
        <v>6</v>
      </c>
      <c r="L17" s="123">
        <v>11</v>
      </c>
      <c r="M17" s="124">
        <v>4</v>
      </c>
      <c r="N17" s="121">
        <v>5</v>
      </c>
      <c r="O17" s="122">
        <v>10</v>
      </c>
      <c r="P17" s="130">
        <v>2</v>
      </c>
      <c r="Q17" s="128">
        <v>0</v>
      </c>
      <c r="R17" s="127">
        <f>G17+I17+K17+O17+P17</f>
        <v>31</v>
      </c>
      <c r="S17" s="129">
        <v>10</v>
      </c>
    </row>
    <row r="18" spans="1:19" ht="14.1" customHeight="1" x14ac:dyDescent="0.25">
      <c r="A18" s="118">
        <f t="shared" si="0"/>
        <v>11</v>
      </c>
      <c r="B18" s="227" t="s">
        <v>114</v>
      </c>
      <c r="C18" s="221" t="s">
        <v>324</v>
      </c>
      <c r="D18" s="121">
        <v>1</v>
      </c>
      <c r="E18" s="120">
        <v>15</v>
      </c>
      <c r="F18" s="121">
        <v>3</v>
      </c>
      <c r="G18" s="122">
        <v>12</v>
      </c>
      <c r="H18" s="205" t="s">
        <v>156</v>
      </c>
      <c r="I18" s="206"/>
      <c r="J18" s="209" t="s">
        <v>156</v>
      </c>
      <c r="K18" s="210"/>
      <c r="L18" s="205" t="s">
        <v>156</v>
      </c>
      <c r="M18" s="206"/>
      <c r="N18" s="209" t="s">
        <v>156</v>
      </c>
      <c r="O18" s="210"/>
      <c r="P18" s="127">
        <v>0</v>
      </c>
      <c r="Q18" s="128">
        <v>0</v>
      </c>
      <c r="R18" s="127">
        <f>E18+G18</f>
        <v>27</v>
      </c>
      <c r="S18" s="129">
        <v>11</v>
      </c>
    </row>
    <row r="19" spans="1:19" ht="14.1" customHeight="1" x14ac:dyDescent="0.25">
      <c r="A19" s="118">
        <f t="shared" si="0"/>
        <v>12</v>
      </c>
      <c r="B19" s="227" t="s">
        <v>32</v>
      </c>
      <c r="C19" s="221" t="s">
        <v>324</v>
      </c>
      <c r="D19" s="209" t="s">
        <v>156</v>
      </c>
      <c r="E19" s="206"/>
      <c r="F19" s="121">
        <v>11</v>
      </c>
      <c r="G19" s="122">
        <v>4</v>
      </c>
      <c r="H19" s="205" t="s">
        <v>156</v>
      </c>
      <c r="I19" s="206"/>
      <c r="J19" s="209" t="s">
        <v>156</v>
      </c>
      <c r="K19" s="210"/>
      <c r="L19" s="119">
        <v>3</v>
      </c>
      <c r="M19" s="120">
        <v>12</v>
      </c>
      <c r="N19" s="121">
        <v>8</v>
      </c>
      <c r="O19" s="122">
        <v>7</v>
      </c>
      <c r="P19" s="127">
        <v>0</v>
      </c>
      <c r="Q19" s="128">
        <v>0</v>
      </c>
      <c r="R19" s="127">
        <f>G19+M19+O19</f>
        <v>23</v>
      </c>
      <c r="S19" s="129">
        <v>12</v>
      </c>
    </row>
    <row r="20" spans="1:19" ht="14.1" customHeight="1" x14ac:dyDescent="0.25">
      <c r="A20" s="118">
        <f t="shared" si="0"/>
        <v>13</v>
      </c>
      <c r="B20" s="227" t="s">
        <v>30</v>
      </c>
      <c r="C20" s="214" t="s">
        <v>325</v>
      </c>
      <c r="D20" s="121">
        <v>10</v>
      </c>
      <c r="E20" s="120">
        <v>5</v>
      </c>
      <c r="F20" s="209" t="s">
        <v>156</v>
      </c>
      <c r="G20" s="210"/>
      <c r="H20" s="205" t="s">
        <v>156</v>
      </c>
      <c r="I20" s="206"/>
      <c r="J20" s="209" t="s">
        <v>156</v>
      </c>
      <c r="K20" s="210"/>
      <c r="L20" s="119">
        <v>2</v>
      </c>
      <c r="M20" s="120">
        <v>13</v>
      </c>
      <c r="N20" s="209" t="s">
        <v>156</v>
      </c>
      <c r="O20" s="210"/>
      <c r="P20" s="127">
        <v>0</v>
      </c>
      <c r="Q20" s="128">
        <v>0</v>
      </c>
      <c r="R20" s="127">
        <f>E20+M20</f>
        <v>18</v>
      </c>
      <c r="S20" s="129">
        <v>13</v>
      </c>
    </row>
    <row r="21" spans="1:19" ht="14.1" customHeight="1" x14ac:dyDescent="0.25">
      <c r="A21" s="118">
        <f t="shared" si="0"/>
        <v>14</v>
      </c>
      <c r="B21" s="227" t="s">
        <v>127</v>
      </c>
      <c r="C21" s="214" t="s">
        <v>322</v>
      </c>
      <c r="D21" s="121">
        <v>11</v>
      </c>
      <c r="E21" s="120">
        <v>4</v>
      </c>
      <c r="F21" s="209" t="s">
        <v>156</v>
      </c>
      <c r="G21" s="210"/>
      <c r="H21" s="205" t="s">
        <v>156</v>
      </c>
      <c r="I21" s="206"/>
      <c r="J21" s="209" t="s">
        <v>156</v>
      </c>
      <c r="K21" s="210"/>
      <c r="L21" s="205" t="s">
        <v>156</v>
      </c>
      <c r="M21" s="206"/>
      <c r="N21" s="121">
        <v>2</v>
      </c>
      <c r="O21" s="122">
        <v>13</v>
      </c>
      <c r="P21" s="127">
        <v>0</v>
      </c>
      <c r="Q21" s="128">
        <v>0</v>
      </c>
      <c r="R21" s="127">
        <f>E21+O21</f>
        <v>17</v>
      </c>
      <c r="S21" s="129">
        <v>14</v>
      </c>
    </row>
    <row r="22" spans="1:19" ht="27.75" customHeight="1" x14ac:dyDescent="0.25">
      <c r="A22" s="118">
        <f t="shared" si="0"/>
        <v>15</v>
      </c>
      <c r="B22" s="227" t="s">
        <v>31</v>
      </c>
      <c r="C22" s="214" t="s">
        <v>322</v>
      </c>
      <c r="D22" s="121">
        <v>5</v>
      </c>
      <c r="E22" s="120">
        <v>10</v>
      </c>
      <c r="F22" s="209" t="s">
        <v>156</v>
      </c>
      <c r="G22" s="210"/>
      <c r="H22" s="205" t="s">
        <v>156</v>
      </c>
      <c r="I22" s="206"/>
      <c r="J22" s="209" t="s">
        <v>156</v>
      </c>
      <c r="K22" s="210"/>
      <c r="L22" s="205" t="s">
        <v>156</v>
      </c>
      <c r="M22" s="206"/>
      <c r="N22" s="121">
        <v>10</v>
      </c>
      <c r="O22" s="122">
        <v>5</v>
      </c>
      <c r="P22" s="130">
        <v>2</v>
      </c>
      <c r="Q22" s="128">
        <v>0</v>
      </c>
      <c r="R22" s="127">
        <f>E22+O22+P22</f>
        <v>17</v>
      </c>
      <c r="S22" s="129">
        <v>15</v>
      </c>
    </row>
    <row r="23" spans="1:19" ht="26.25" customHeight="1" x14ac:dyDescent="0.25">
      <c r="A23" s="118">
        <f t="shared" si="0"/>
        <v>16</v>
      </c>
      <c r="B23" s="227" t="s">
        <v>20</v>
      </c>
      <c r="C23" s="214" t="s">
        <v>323</v>
      </c>
      <c r="D23" s="121">
        <v>14</v>
      </c>
      <c r="E23" s="120">
        <v>1</v>
      </c>
      <c r="F23" s="121">
        <v>12</v>
      </c>
      <c r="G23" s="122">
        <v>3</v>
      </c>
      <c r="H23" s="205" t="s">
        <v>156</v>
      </c>
      <c r="I23" s="206"/>
      <c r="J23" s="121">
        <v>6</v>
      </c>
      <c r="K23" s="122">
        <v>9</v>
      </c>
      <c r="L23" s="205" t="s">
        <v>156</v>
      </c>
      <c r="M23" s="206"/>
      <c r="N23" s="209" t="s">
        <v>156</v>
      </c>
      <c r="O23" s="210"/>
      <c r="P23" s="127">
        <v>0</v>
      </c>
      <c r="Q23" s="128">
        <v>0</v>
      </c>
      <c r="R23" s="127">
        <f>E23+G23+K23</f>
        <v>13</v>
      </c>
      <c r="S23" s="129">
        <v>16</v>
      </c>
    </row>
    <row r="24" spans="1:19" ht="28.5" customHeight="1" x14ac:dyDescent="0.25">
      <c r="A24" s="118">
        <f t="shared" si="0"/>
        <v>17</v>
      </c>
      <c r="B24" s="227" t="s">
        <v>26</v>
      </c>
      <c r="C24" s="214" t="s">
        <v>322</v>
      </c>
      <c r="D24" s="209" t="s">
        <v>156</v>
      </c>
      <c r="E24" s="206"/>
      <c r="F24" s="209" t="s">
        <v>156</v>
      </c>
      <c r="G24" s="210"/>
      <c r="H24" s="119">
        <v>11</v>
      </c>
      <c r="I24" s="120">
        <v>4</v>
      </c>
      <c r="J24" s="209" t="s">
        <v>156</v>
      </c>
      <c r="K24" s="210"/>
      <c r="L24" s="119">
        <v>9</v>
      </c>
      <c r="M24" s="120">
        <v>6</v>
      </c>
      <c r="N24" s="121">
        <v>16</v>
      </c>
      <c r="O24" s="122">
        <v>1</v>
      </c>
      <c r="P24" s="127">
        <v>0</v>
      </c>
      <c r="Q24" s="128">
        <v>0</v>
      </c>
      <c r="R24" s="127">
        <f>I24+M24+O24</f>
        <v>11</v>
      </c>
      <c r="S24" s="129">
        <v>17</v>
      </c>
    </row>
    <row r="25" spans="1:19" ht="14.1" customHeight="1" x14ac:dyDescent="0.25">
      <c r="A25" s="118">
        <f t="shared" si="0"/>
        <v>18</v>
      </c>
      <c r="B25" s="227" t="s">
        <v>148</v>
      </c>
      <c r="C25" s="214" t="s">
        <v>322</v>
      </c>
      <c r="D25" s="121">
        <v>12</v>
      </c>
      <c r="E25" s="120">
        <v>3</v>
      </c>
      <c r="F25" s="209" t="s">
        <v>156</v>
      </c>
      <c r="G25" s="210"/>
      <c r="H25" s="205" t="s">
        <v>156</v>
      </c>
      <c r="I25" s="206"/>
      <c r="J25" s="121">
        <v>8</v>
      </c>
      <c r="K25" s="122">
        <v>7</v>
      </c>
      <c r="L25" s="205" t="s">
        <v>156</v>
      </c>
      <c r="M25" s="206"/>
      <c r="N25" s="209" t="s">
        <v>156</v>
      </c>
      <c r="O25" s="210"/>
      <c r="P25" s="127">
        <v>0</v>
      </c>
      <c r="Q25" s="128">
        <v>0</v>
      </c>
      <c r="R25" s="127">
        <f>E25+K25</f>
        <v>10</v>
      </c>
      <c r="S25" s="129">
        <v>18</v>
      </c>
    </row>
    <row r="26" spans="1:19" ht="14.1" customHeight="1" x14ac:dyDescent="0.25">
      <c r="A26" s="118">
        <f t="shared" si="0"/>
        <v>19</v>
      </c>
      <c r="B26" s="227" t="s">
        <v>45</v>
      </c>
      <c r="C26" s="214" t="s">
        <v>328</v>
      </c>
      <c r="D26" s="121">
        <v>15</v>
      </c>
      <c r="E26" s="120">
        <v>1</v>
      </c>
      <c r="F26" s="209" t="s">
        <v>156</v>
      </c>
      <c r="G26" s="210"/>
      <c r="H26" s="119">
        <v>9</v>
      </c>
      <c r="I26" s="120">
        <v>6</v>
      </c>
      <c r="J26" s="209" t="s">
        <v>156</v>
      </c>
      <c r="K26" s="210"/>
      <c r="L26" s="205" t="s">
        <v>156</v>
      </c>
      <c r="M26" s="206"/>
      <c r="N26" s="209" t="s">
        <v>156</v>
      </c>
      <c r="O26" s="210"/>
      <c r="P26" s="127">
        <v>0</v>
      </c>
      <c r="Q26" s="128">
        <v>0</v>
      </c>
      <c r="R26" s="127">
        <f>E26+I26</f>
        <v>7</v>
      </c>
      <c r="S26" s="129">
        <v>19</v>
      </c>
    </row>
    <row r="27" spans="1:19" ht="27" customHeight="1" x14ac:dyDescent="0.25">
      <c r="A27" s="118">
        <f t="shared" si="0"/>
        <v>20</v>
      </c>
      <c r="B27" s="227" t="s">
        <v>153</v>
      </c>
      <c r="C27" s="214" t="s">
        <v>324</v>
      </c>
      <c r="D27" s="209" t="s">
        <v>156</v>
      </c>
      <c r="E27" s="206"/>
      <c r="F27" s="209" t="s">
        <v>156</v>
      </c>
      <c r="G27" s="210"/>
      <c r="H27" s="205" t="s">
        <v>156</v>
      </c>
      <c r="I27" s="206"/>
      <c r="J27" s="121">
        <v>10</v>
      </c>
      <c r="K27" s="122">
        <v>5</v>
      </c>
      <c r="L27" s="205" t="s">
        <v>156</v>
      </c>
      <c r="M27" s="206"/>
      <c r="N27" s="209" t="s">
        <v>156</v>
      </c>
      <c r="O27" s="210"/>
      <c r="P27" s="130">
        <v>2</v>
      </c>
      <c r="Q27" s="128">
        <v>0</v>
      </c>
      <c r="R27" s="127">
        <f t="shared" ref="R27:R33" si="1">E27+G27+I27+K27+M27+O27+P27+Q27</f>
        <v>7</v>
      </c>
      <c r="S27" s="129">
        <v>20</v>
      </c>
    </row>
    <row r="28" spans="1:19" ht="27" customHeight="1" x14ac:dyDescent="0.25">
      <c r="A28" s="118">
        <f t="shared" si="0"/>
        <v>21</v>
      </c>
      <c r="B28" s="227" t="s">
        <v>28</v>
      </c>
      <c r="C28" s="214" t="s">
        <v>322</v>
      </c>
      <c r="D28" s="209" t="s">
        <v>156</v>
      </c>
      <c r="E28" s="206"/>
      <c r="F28" s="209" t="s">
        <v>156</v>
      </c>
      <c r="G28" s="210"/>
      <c r="H28" s="205" t="s">
        <v>156</v>
      </c>
      <c r="I28" s="206"/>
      <c r="J28" s="209" t="s">
        <v>156</v>
      </c>
      <c r="K28" s="210"/>
      <c r="L28" s="205" t="s">
        <v>156</v>
      </c>
      <c r="M28" s="206"/>
      <c r="N28" s="121">
        <v>9</v>
      </c>
      <c r="O28" s="122">
        <v>6</v>
      </c>
      <c r="P28" s="127">
        <v>0</v>
      </c>
      <c r="Q28" s="128">
        <v>0</v>
      </c>
      <c r="R28" s="127">
        <f t="shared" si="1"/>
        <v>6</v>
      </c>
      <c r="S28" s="129">
        <v>21</v>
      </c>
    </row>
    <row r="29" spans="1:19" ht="27.75" customHeight="1" x14ac:dyDescent="0.25">
      <c r="A29" s="118">
        <f t="shared" si="0"/>
        <v>22</v>
      </c>
      <c r="B29" s="227" t="s">
        <v>142</v>
      </c>
      <c r="C29" s="214" t="s">
        <v>326</v>
      </c>
      <c r="D29" s="209" t="s">
        <v>156</v>
      </c>
      <c r="E29" s="206"/>
      <c r="F29" s="209" t="s">
        <v>156</v>
      </c>
      <c r="G29" s="210"/>
      <c r="H29" s="205" t="s">
        <v>156</v>
      </c>
      <c r="I29" s="206"/>
      <c r="J29" s="121">
        <v>11</v>
      </c>
      <c r="K29" s="122">
        <v>4</v>
      </c>
      <c r="L29" s="205" t="s">
        <v>156</v>
      </c>
      <c r="M29" s="206"/>
      <c r="N29" s="121">
        <v>14</v>
      </c>
      <c r="O29" s="122">
        <v>1</v>
      </c>
      <c r="P29" s="127">
        <v>0</v>
      </c>
      <c r="Q29" s="128">
        <v>0</v>
      </c>
      <c r="R29" s="127">
        <f t="shared" si="1"/>
        <v>5</v>
      </c>
      <c r="S29" s="129">
        <v>22</v>
      </c>
    </row>
    <row r="30" spans="1:19" ht="14.1" customHeight="1" x14ac:dyDescent="0.25">
      <c r="A30" s="118">
        <f t="shared" si="0"/>
        <v>23</v>
      </c>
      <c r="B30" s="227" t="s">
        <v>27</v>
      </c>
      <c r="C30" s="214" t="s">
        <v>322</v>
      </c>
      <c r="D30" s="209" t="s">
        <v>156</v>
      </c>
      <c r="E30" s="206"/>
      <c r="F30" s="209" t="s">
        <v>156</v>
      </c>
      <c r="G30" s="210"/>
      <c r="H30" s="205" t="s">
        <v>156</v>
      </c>
      <c r="I30" s="206"/>
      <c r="J30" s="209" t="s">
        <v>156</v>
      </c>
      <c r="K30" s="210"/>
      <c r="L30" s="205" t="s">
        <v>156</v>
      </c>
      <c r="M30" s="206"/>
      <c r="N30" s="121">
        <v>11</v>
      </c>
      <c r="O30" s="122">
        <v>4</v>
      </c>
      <c r="P30" s="127">
        <v>0</v>
      </c>
      <c r="Q30" s="128">
        <v>0</v>
      </c>
      <c r="R30" s="127">
        <f t="shared" si="1"/>
        <v>4</v>
      </c>
      <c r="S30" s="129">
        <v>23</v>
      </c>
    </row>
    <row r="31" spans="1:19" ht="14.1" customHeight="1" x14ac:dyDescent="0.25">
      <c r="A31" s="118">
        <f t="shared" si="0"/>
        <v>24</v>
      </c>
      <c r="B31" s="227" t="s">
        <v>143</v>
      </c>
      <c r="C31" s="214" t="s">
        <v>322</v>
      </c>
      <c r="D31" s="209" t="s">
        <v>156</v>
      </c>
      <c r="E31" s="206"/>
      <c r="F31" s="209" t="s">
        <v>156</v>
      </c>
      <c r="G31" s="210"/>
      <c r="H31" s="205" t="s">
        <v>156</v>
      </c>
      <c r="I31" s="206"/>
      <c r="J31" s="209" t="s">
        <v>156</v>
      </c>
      <c r="K31" s="210"/>
      <c r="L31" s="205" t="s">
        <v>156</v>
      </c>
      <c r="M31" s="206"/>
      <c r="N31" s="121">
        <v>12</v>
      </c>
      <c r="O31" s="122">
        <v>3</v>
      </c>
      <c r="P31" s="127">
        <v>0</v>
      </c>
      <c r="Q31" s="128">
        <v>0</v>
      </c>
      <c r="R31" s="127">
        <f t="shared" si="1"/>
        <v>3</v>
      </c>
      <c r="S31" s="129">
        <v>24</v>
      </c>
    </row>
    <row r="32" spans="1:19" ht="14.1" customHeight="1" x14ac:dyDescent="0.25">
      <c r="A32" s="118">
        <f t="shared" si="0"/>
        <v>25</v>
      </c>
      <c r="B32" s="227" t="s">
        <v>141</v>
      </c>
      <c r="C32" s="214" t="s">
        <v>326</v>
      </c>
      <c r="D32" s="209" t="s">
        <v>156</v>
      </c>
      <c r="E32" s="206"/>
      <c r="F32" s="209" t="s">
        <v>156</v>
      </c>
      <c r="G32" s="210"/>
      <c r="H32" s="205" t="s">
        <v>156</v>
      </c>
      <c r="I32" s="206"/>
      <c r="J32" s="209" t="s">
        <v>156</v>
      </c>
      <c r="K32" s="210"/>
      <c r="L32" s="205" t="s">
        <v>156</v>
      </c>
      <c r="M32" s="206"/>
      <c r="N32" s="121">
        <v>17</v>
      </c>
      <c r="O32" s="122">
        <v>1</v>
      </c>
      <c r="P32" s="127">
        <v>0</v>
      </c>
      <c r="Q32" s="128">
        <v>0</v>
      </c>
      <c r="R32" s="127">
        <f t="shared" si="1"/>
        <v>1</v>
      </c>
      <c r="S32" s="129">
        <v>25</v>
      </c>
    </row>
    <row r="33" spans="1:19" ht="14.1" customHeight="1" thickBot="1" x14ac:dyDescent="0.3">
      <c r="A33" s="131">
        <f t="shared" si="0"/>
        <v>26</v>
      </c>
      <c r="B33" s="228" t="s">
        <v>29</v>
      </c>
      <c r="C33" s="215" t="s">
        <v>325</v>
      </c>
      <c r="D33" s="211" t="s">
        <v>156</v>
      </c>
      <c r="E33" s="208"/>
      <c r="F33" s="211" t="s">
        <v>156</v>
      </c>
      <c r="G33" s="212"/>
      <c r="H33" s="207" t="s">
        <v>156</v>
      </c>
      <c r="I33" s="208"/>
      <c r="J33" s="211" t="s">
        <v>156</v>
      </c>
      <c r="K33" s="212"/>
      <c r="L33" s="207" t="s">
        <v>156</v>
      </c>
      <c r="M33" s="208"/>
      <c r="N33" s="132">
        <v>18</v>
      </c>
      <c r="O33" s="133">
        <v>1</v>
      </c>
      <c r="P33" s="134">
        <v>0</v>
      </c>
      <c r="Q33" s="135">
        <v>0</v>
      </c>
      <c r="R33" s="134">
        <f t="shared" si="1"/>
        <v>1</v>
      </c>
      <c r="S33" s="136">
        <v>26</v>
      </c>
    </row>
  </sheetData>
  <mergeCells count="93">
    <mergeCell ref="C5:C7"/>
    <mergeCell ref="D33:E33"/>
    <mergeCell ref="D30:E30"/>
    <mergeCell ref="F32:G32"/>
    <mergeCell ref="F26:G26"/>
    <mergeCell ref="F31:G31"/>
    <mergeCell ref="F29:G29"/>
    <mergeCell ref="F28:G28"/>
    <mergeCell ref="D27:E27"/>
    <mergeCell ref="D32:E32"/>
    <mergeCell ref="F13:G13"/>
    <mergeCell ref="D13:E13"/>
    <mergeCell ref="D31:E31"/>
    <mergeCell ref="D29:E29"/>
    <mergeCell ref="D28:E28"/>
    <mergeCell ref="F22:G22"/>
    <mergeCell ref="D17:E17"/>
    <mergeCell ref="D24:E24"/>
    <mergeCell ref="D19:E19"/>
    <mergeCell ref="L33:M33"/>
    <mergeCell ref="L21:M21"/>
    <mergeCell ref="F20:G20"/>
    <mergeCell ref="F21:G21"/>
    <mergeCell ref="F25:G25"/>
    <mergeCell ref="F27:G27"/>
    <mergeCell ref="L30:M30"/>
    <mergeCell ref="L26:M26"/>
    <mergeCell ref="H21:I21"/>
    <mergeCell ref="F33:G33"/>
    <mergeCell ref="F30:G30"/>
    <mergeCell ref="F24:G24"/>
    <mergeCell ref="L32:M32"/>
    <mergeCell ref="J26:K26"/>
    <mergeCell ref="L22:M22"/>
    <mergeCell ref="L23:M23"/>
    <mergeCell ref="L31:M31"/>
    <mergeCell ref="L29:M29"/>
    <mergeCell ref="L28:M28"/>
    <mergeCell ref="L10:M10"/>
    <mergeCell ref="N16:O16"/>
    <mergeCell ref="N23:O23"/>
    <mergeCell ref="N20:O20"/>
    <mergeCell ref="N18:O18"/>
    <mergeCell ref="L18:M18"/>
    <mergeCell ref="N26:O26"/>
    <mergeCell ref="N27:O27"/>
    <mergeCell ref="N25:O25"/>
    <mergeCell ref="J31:K31"/>
    <mergeCell ref="J28:K28"/>
    <mergeCell ref="L25:M25"/>
    <mergeCell ref="L27:M27"/>
    <mergeCell ref="H33:I33"/>
    <mergeCell ref="H30:I30"/>
    <mergeCell ref="J14:K14"/>
    <mergeCell ref="J11:K11"/>
    <mergeCell ref="J10:K10"/>
    <mergeCell ref="J24:K24"/>
    <mergeCell ref="J19:K19"/>
    <mergeCell ref="J33:K33"/>
    <mergeCell ref="J30:K30"/>
    <mergeCell ref="J22:K22"/>
    <mergeCell ref="J20:K20"/>
    <mergeCell ref="J18:K18"/>
    <mergeCell ref="J21:K21"/>
    <mergeCell ref="J32:K32"/>
    <mergeCell ref="H18:I18"/>
    <mergeCell ref="H25:I25"/>
    <mergeCell ref="H27:I27"/>
    <mergeCell ref="H32:I32"/>
    <mergeCell ref="H16:I16"/>
    <mergeCell ref="H23:I23"/>
    <mergeCell ref="H19:I19"/>
    <mergeCell ref="H22:I22"/>
    <mergeCell ref="H20:I20"/>
    <mergeCell ref="H31:I31"/>
    <mergeCell ref="H29:I29"/>
    <mergeCell ref="H28:I28"/>
    <mergeCell ref="J6:K6"/>
    <mergeCell ref="L6:M6"/>
    <mergeCell ref="N6:O6"/>
    <mergeCell ref="A1:S1"/>
    <mergeCell ref="A2:S2"/>
    <mergeCell ref="B5:B7"/>
    <mergeCell ref="A5:A7"/>
    <mergeCell ref="D5:O5"/>
    <mergeCell ref="R5:R7"/>
    <mergeCell ref="S5:S7"/>
    <mergeCell ref="D6:E6"/>
    <mergeCell ref="F6:G6"/>
    <mergeCell ref="P5:P7"/>
    <mergeCell ref="Q5:Q7"/>
    <mergeCell ref="H6:I6"/>
    <mergeCell ref="A3:S3"/>
  </mergeCells>
  <pageMargins left="0.23622047244094491" right="0.23622047244094491" top="0.15748031496062992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A6" zoomScaleNormal="100" workbookViewId="0">
      <selection activeCell="G20" sqref="G20"/>
    </sheetView>
  </sheetViews>
  <sheetFormatPr defaultRowHeight="14.1" customHeight="1" x14ac:dyDescent="0.25"/>
  <cols>
    <col min="1" max="1" width="3.85546875" style="9" customWidth="1"/>
    <col min="2" max="2" width="17.42578125" style="9" customWidth="1"/>
    <col min="3" max="3" width="41.85546875" style="9" customWidth="1"/>
    <col min="4" max="4" width="5.85546875" style="10" customWidth="1"/>
    <col min="5" max="5" width="4.42578125" style="8" customWidth="1"/>
    <col min="6" max="6" width="4.28515625" style="8" customWidth="1"/>
    <col min="7" max="16384" width="9.140625" style="8"/>
  </cols>
  <sheetData>
    <row r="1" spans="1:4" ht="14.1" customHeight="1" x14ac:dyDescent="0.25">
      <c r="A1" s="187" t="s">
        <v>0</v>
      </c>
      <c r="B1" s="187"/>
      <c r="C1" s="187"/>
      <c r="D1" s="187"/>
    </row>
    <row r="2" spans="1:4" ht="14.1" customHeight="1" x14ac:dyDescent="0.25">
      <c r="A2" s="187" t="s">
        <v>3</v>
      </c>
      <c r="B2" s="187"/>
      <c r="C2" s="187"/>
      <c r="D2" s="187"/>
    </row>
    <row r="3" spans="1:4" ht="14.1" customHeight="1" x14ac:dyDescent="0.25">
      <c r="A3" s="139"/>
      <c r="B3" s="139"/>
      <c r="C3" s="139"/>
      <c r="D3" s="139"/>
    </row>
    <row r="4" spans="1:4" ht="14.1" customHeight="1" x14ac:dyDescent="0.25">
      <c r="A4" s="187" t="s">
        <v>319</v>
      </c>
      <c r="B4" s="187"/>
      <c r="C4" s="187"/>
      <c r="D4" s="187"/>
    </row>
    <row r="5" spans="1:4" ht="14.1" customHeight="1" thickBot="1" x14ac:dyDescent="0.3">
      <c r="A5" s="99"/>
      <c r="B5" s="99"/>
      <c r="C5" s="99"/>
      <c r="D5" s="101" t="s">
        <v>4</v>
      </c>
    </row>
    <row r="6" spans="1:4" ht="17.25" customHeight="1" thickBot="1" x14ac:dyDescent="0.3">
      <c r="A6" s="188" t="s">
        <v>1</v>
      </c>
      <c r="B6" s="218" t="s">
        <v>320</v>
      </c>
      <c r="C6" s="217" t="s">
        <v>329</v>
      </c>
      <c r="D6" s="197" t="s">
        <v>15</v>
      </c>
    </row>
    <row r="7" spans="1:4" ht="27.75" hidden="1" customHeight="1" thickBot="1" x14ac:dyDescent="0.3">
      <c r="A7" s="189"/>
      <c r="B7" s="219"/>
      <c r="C7" s="231"/>
      <c r="D7" s="198"/>
    </row>
    <row r="8" spans="1:4" ht="13.5" hidden="1" customHeight="1" thickBot="1" x14ac:dyDescent="0.3">
      <c r="A8" s="190"/>
      <c r="B8" s="220"/>
      <c r="C8" s="232"/>
      <c r="D8" s="199"/>
    </row>
    <row r="9" spans="1:4" ht="14.1" customHeight="1" x14ac:dyDescent="0.25">
      <c r="A9" s="140">
        <v>1</v>
      </c>
      <c r="B9" s="230" t="s">
        <v>325</v>
      </c>
      <c r="C9" s="233" t="s">
        <v>18</v>
      </c>
      <c r="D9" s="230">
        <v>1</v>
      </c>
    </row>
    <row r="10" spans="1:4" s="238" customFormat="1" ht="14.1" customHeight="1" x14ac:dyDescent="0.25">
      <c r="A10" s="236">
        <f>A9+1</f>
        <v>2</v>
      </c>
      <c r="B10" s="221" t="s">
        <v>322</v>
      </c>
      <c r="C10" s="237" t="s">
        <v>44</v>
      </c>
      <c r="D10" s="221">
        <f>D9+1</f>
        <v>2</v>
      </c>
    </row>
    <row r="11" spans="1:4" ht="14.1" customHeight="1" x14ac:dyDescent="0.25">
      <c r="A11" s="141">
        <f t="shared" ref="A11:D15" si="0">A10+1</f>
        <v>3</v>
      </c>
      <c r="B11" s="214" t="s">
        <v>321</v>
      </c>
      <c r="C11" s="234" t="s">
        <v>33</v>
      </c>
      <c r="D11" s="214">
        <f t="shared" si="0"/>
        <v>3</v>
      </c>
    </row>
    <row r="12" spans="1:4" ht="14.1" customHeight="1" x14ac:dyDescent="0.25">
      <c r="A12" s="141">
        <f t="shared" si="0"/>
        <v>4</v>
      </c>
      <c r="B12" s="214" t="s">
        <v>323</v>
      </c>
      <c r="C12" s="234" t="s">
        <v>22</v>
      </c>
      <c r="D12" s="214">
        <f t="shared" si="0"/>
        <v>4</v>
      </c>
    </row>
    <row r="13" spans="1:4" s="238" customFormat="1" ht="14.1" customHeight="1" x14ac:dyDescent="0.25">
      <c r="A13" s="236">
        <f t="shared" si="0"/>
        <v>5</v>
      </c>
      <c r="B13" s="221" t="s">
        <v>324</v>
      </c>
      <c r="C13" s="237" t="s">
        <v>114</v>
      </c>
      <c r="D13" s="221">
        <f t="shared" si="0"/>
        <v>5</v>
      </c>
    </row>
    <row r="14" spans="1:4" ht="14.1" customHeight="1" x14ac:dyDescent="0.25">
      <c r="A14" s="141">
        <f t="shared" si="0"/>
        <v>6</v>
      </c>
      <c r="B14" s="214" t="s">
        <v>327</v>
      </c>
      <c r="C14" s="234" t="s">
        <v>45</v>
      </c>
      <c r="D14" s="214">
        <f t="shared" si="0"/>
        <v>6</v>
      </c>
    </row>
    <row r="15" spans="1:4" ht="14.1" customHeight="1" thickBot="1" x14ac:dyDescent="0.3">
      <c r="A15" s="142">
        <f t="shared" si="0"/>
        <v>7</v>
      </c>
      <c r="B15" s="215" t="s">
        <v>326</v>
      </c>
      <c r="C15" s="235" t="s">
        <v>142</v>
      </c>
      <c r="D15" s="215">
        <f t="shared" si="0"/>
        <v>7</v>
      </c>
    </row>
  </sheetData>
  <mergeCells count="6">
    <mergeCell ref="D6:D8"/>
    <mergeCell ref="A1:D1"/>
    <mergeCell ref="A2:D2"/>
    <mergeCell ref="A4:D4"/>
    <mergeCell ref="A6:A8"/>
    <mergeCell ref="B6:B8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Горнолыжный</vt:lpstr>
      <vt:lpstr>Сноубординг</vt:lpstr>
      <vt:lpstr>Конькобежный</vt:lpstr>
      <vt:lpstr>Лыжные гонки</vt:lpstr>
      <vt:lpstr>Сводная</vt:lpstr>
      <vt:lpstr>Районы</vt:lpstr>
      <vt:lpstr>Горнолыжный!Область_печати</vt:lpstr>
      <vt:lpstr>Конькобежный!Область_печати</vt:lpstr>
      <vt:lpstr>'Лыжные гонки'!Область_печати</vt:lpstr>
      <vt:lpstr>Сводная!Область_печати</vt:lpstr>
      <vt:lpstr>Сноубординг!Область_печати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2013-06-20T10:18:38Z</dcterms:modified>
</cp:coreProperties>
</file>